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8" activeTab="2"/>
  </bookViews>
  <sheets>
    <sheet name="1 " sheetId="1" r:id="rId1"/>
    <sheet name="2" sheetId="2" r:id="rId2"/>
    <sheet name=" 3 " sheetId="3" r:id="rId3"/>
    <sheet name="4 " sheetId="4" r:id="rId4"/>
    <sheet name="5 " sheetId="5" r:id="rId5"/>
    <sheet name="6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'!$B$1:$F$32</definedName>
    <definedName name="_xlnm.Print_Area" localSheetId="0">'1 '!$A$1:$K$10</definedName>
    <definedName name="_xlnm.Print_Area" localSheetId="1">'2'!$A$1:$I$9</definedName>
    <definedName name="_xlnm.Print_Area" localSheetId="3">'4 '!$A$1:$E$25</definedName>
    <definedName name="_xlnm.Print_Area" localSheetId="4">'5 '!$A$1:$E$15</definedName>
    <definedName name="_xlnm.Print_Area" localSheetId="5">'6'!$A$1:$E$29</definedName>
    <definedName name="_xlnm.Print_Area" localSheetId="6">'7 '!$A$1:$CA$33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<sst xmlns="http://schemas.openxmlformats.org/spreadsheetml/2006/main" count="261" uniqueCount="151">
  <si>
    <t>Показник</t>
  </si>
  <si>
    <t>2016 р.</t>
  </si>
  <si>
    <t>2017 р.</t>
  </si>
  <si>
    <t>зміна значення</t>
  </si>
  <si>
    <t>%</t>
  </si>
  <si>
    <t xml:space="preserve"> + (-)                            тис. осіб</t>
  </si>
  <si>
    <t>Мали статус безробітного, тис. осіб</t>
  </si>
  <si>
    <t xml:space="preserve"> </t>
  </si>
  <si>
    <t>з них зареєстровано з початку року</t>
  </si>
  <si>
    <t>Отримали роботу (у т.ч. до набуття статусу безробітного),  тис. осіб</t>
  </si>
  <si>
    <t>Проходили професійне навчання безробітні, тис. осіб</t>
  </si>
  <si>
    <t>Брали участь у громадських та інших роботах тимчасового характеру,  тис. осіб</t>
  </si>
  <si>
    <t>Кількість вакансій, тис. одиниць</t>
  </si>
  <si>
    <t xml:space="preserve">  2016 р.</t>
  </si>
  <si>
    <t xml:space="preserve"> 2017 р.</t>
  </si>
  <si>
    <t xml:space="preserve"> + (-)                       тис. осіб</t>
  </si>
  <si>
    <t>Отримували допомогу по безробіттю,                                                            тис. осіб</t>
  </si>
  <si>
    <t>Кількість вакансій по формі 3-ПН, тис. одиниць</t>
  </si>
  <si>
    <t>Інформація про вакансії, отримані з інших джерел, тис. одиниць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</si>
  <si>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</si>
  <si>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</si>
  <si>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</si>
  <si>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</si>
  <si>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</si>
  <si>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</si>
  <si>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</si>
  <si>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</si>
  <si>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</si>
  <si>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</si>
  <si>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особи, які навчаються в навчальних закладах різних типів</t>
  </si>
  <si>
    <t>з них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</si>
  <si>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</si>
  <si>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</si>
  <si>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</si>
  <si>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</si>
  <si>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</si>
  <si>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</si>
  <si>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Кількість претендентів на 1 вакансію, осіб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</si>
  <si>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</si>
  <si>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студенти вищих навчальних закладів (ВНЗ)</t>
  </si>
  <si>
    <t>учні професійно-технічних навчальних закладів (ПТНЗ)</t>
  </si>
  <si>
    <t>учні загальноосвітніх шкіл (ЗОШ)</t>
  </si>
  <si>
    <t>у порівнянні з минулим роком</t>
  </si>
  <si>
    <t>Усього</t>
  </si>
  <si>
    <t xml:space="preserve"> + (-)</t>
  </si>
  <si>
    <t>з інших   джерел</t>
  </si>
  <si>
    <t>різниця</t>
  </si>
  <si>
    <t>А</t>
  </si>
  <si>
    <t>Донецька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</si>
  <si>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</si>
  <si>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</si>
  <si>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</si>
  <si>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</si>
  <si>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</si>
  <si>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</si>
  <si>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</si>
  <si>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</si>
  <si>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</si>
  <si>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</si>
  <si>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</si>
  <si>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</si>
  <si>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</si>
  <si>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</si>
  <si>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</si>
  <si>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</si>
  <si>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</si>
  <si>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</si>
  <si>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</si>
  <si>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</si>
  <si>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</si>
  <si>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</si>
  <si>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</si>
  <si>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</si>
  <si>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</si>
  <si>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</si>
  <si>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</si>
  <si>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</si>
  <si>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</si>
  <si>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</si>
  <si>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 2016 р.</t>
  </si>
  <si>
    <t>особи</t>
  </si>
  <si>
    <t>Зміна значення</t>
  </si>
  <si>
    <t xml:space="preserve"> +(-)</t>
  </si>
  <si>
    <t>+ (-)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</si>
  <si>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</si>
  <si>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t xml:space="preserve">Рівень економічної активності, % </t>
  </si>
  <si>
    <r>
      <t>Зайняте населення</t>
    </r>
    <r>
      <rPr>
        <sz val="14"/>
        <rFont val="Times New Roman"/>
        <family val="1"/>
      </rPr>
      <t>, тис.осіб</t>
    </r>
  </si>
  <si>
    <t>Рівень зайнятості, %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</si>
  <si>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</si>
  <si>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</si>
  <si>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Економічна активність населення віком 15-70 років   </t>
  </si>
  <si>
    <t>у І кварталі 2016 -2017 рр.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</si>
  <si>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</si>
  <si>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</si>
  <si>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</si>
  <si>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</si>
  <si>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</si>
  <si>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</si>
  <si>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</si>
  <si>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</si>
  <si>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січень-травень   2016 р.</t>
  </si>
  <si>
    <t>січень-травень  2017 р.</t>
  </si>
  <si>
    <t>Інформація щодо запланованого масового вивільнення працівників                                                                                             за січень-травень 2016-2017 рр.</t>
  </si>
  <si>
    <t>за січень-травень 2016-2017 рр.</t>
  </si>
  <si>
    <t>у січні-травні 2016 - 2017 рр.</t>
  </si>
  <si>
    <t>Кількість роботодавців, які надали інформацію про вакансії,  тис. одиниць</t>
  </si>
  <si>
    <t>Середній розмір допомоги по безробіттю,                     у травні, грн.</t>
  </si>
  <si>
    <t>Станом на 1 червня</t>
  </si>
  <si>
    <t>з них працевлаштовано до набуття статусу,                                     тис. осіб</t>
  </si>
  <si>
    <t>Питома вага працевлаштованих до набуття статусу, %</t>
  </si>
  <si>
    <t>Всього отримали ваучер на навчання, особи</t>
  </si>
  <si>
    <t>Середній розмір допомоги по безробіттю у травні, грн.</t>
  </si>
  <si>
    <t>За даними Державної служби статистики України (без урахування зони проведення антитерористичної операції)</t>
  </si>
  <si>
    <t xml:space="preserve"> Населення працездатного віку</t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</si>
  <si>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</si>
  <si>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</si>
  <si>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</si>
  <si>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</si>
  <si>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</si>
  <si>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</si>
  <si>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</si>
  <si>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</si>
  <si>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</si>
  <si>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</si>
  <si>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</si>
  <si>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</si>
  <si>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</si>
  <si>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</si>
  <si>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</si>
  <si>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</si>
  <si>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</si>
  <si>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</si>
  <si>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</si>
  <si>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</si>
  <si>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</si>
  <si>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</si>
  <si>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</si>
  <si>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</si>
  <si>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</si>
  <si>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 xml:space="preserve"> - 9 осіб</t>
  </si>
  <si>
    <t xml:space="preserve">  з них в ЦПТО,  осіб</t>
  </si>
  <si>
    <t>Працевлаштовано шляхом одноразової виплати допомоги по безробіттю,  осіб</t>
  </si>
  <si>
    <t>Працевлаштовано з компенсацією витрат роботодавцю єдиного внеску, осіб</t>
  </si>
  <si>
    <t xml:space="preserve">  + 560 грн.</t>
  </si>
  <si>
    <t xml:space="preserve"> +3,0 в.п.</t>
  </si>
  <si>
    <t>1 381грн.</t>
  </si>
  <si>
    <t xml:space="preserve">Економічна активність населення працездатного віку по Донецькій області у середньому за І квартал 2016 - 2017 рр.                                                                                                                                                          </t>
  </si>
  <si>
    <t>Інформація щодо запланованого масового вивільнення працівників за січень-травень 2016-2017 рр.</t>
  </si>
  <si>
    <t>Діяльність Донецької обласної служби зайнятості</t>
  </si>
  <si>
    <t>Надання послуг Донецькою обласною службою зайнятості</t>
  </si>
  <si>
    <t xml:space="preserve"> Працевлаштовано з компенсацією витрат роботодавцю єдиного внеску, осіб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</si>
</sst>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\.mm\.yyyy"/>
    <numFmt numFmtId="175" formatCode="##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b/>
      <i/>
      <sz val="12"/>
      <name val="Times New Roman Cyr"/>
      <family val="0"/>
    </font>
    <font>
      <b/>
      <sz val="10"/>
      <name val="Times New Roman Cyr"/>
      <family val="1"/>
    </font>
    <font>
      <i/>
      <sz val="11"/>
      <name val="Times New Roman Cyr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b/>
      <u val="single"/>
      <sz val="18"/>
      <name val="Times New Roman"/>
      <family val="1"/>
    </font>
    <font>
      <b/>
      <i/>
      <sz val="14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Mangal"/>
      <family val="2"/>
    </font>
    <font>
      <sz val="10"/>
      <name val="SimSun"/>
      <family val="2"/>
    </font>
    <font>
      <b/>
      <sz val="14"/>
      <name val="Arial Cyr"/>
      <family val="0"/>
    </font>
    <font>
      <sz val="13"/>
      <name val="Times New Roman"/>
      <family val="1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4"/>
      <color indexed="8"/>
      <name val="Times New Roman"/>
      <family val="2"/>
    </font>
    <font>
      <sz val="14"/>
      <color indexed="8"/>
      <name val="Times New Roman Cyr"/>
      <family val="0"/>
    </font>
    <font>
      <b/>
      <sz val="14"/>
      <color indexed="8"/>
      <name val="Times New Roman"/>
      <family val="1"/>
    </font>
    <font>
      <b/>
      <sz val="14"/>
      <color indexed="8"/>
      <name val="Times New Roman Cyr"/>
      <family val="0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0"/>
      <color theme="1"/>
      <name val="Arial Cyr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0"/>
    </font>
    <font>
      <b/>
      <sz val="14"/>
      <color theme="1"/>
      <name val="Times New Roman"/>
      <family val="1"/>
    </font>
    <font>
      <b/>
      <sz val="14"/>
      <color theme="1"/>
      <name val="Times New Roman Cyr"/>
      <family val="0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/>
      <top style="thin"/>
      <bottom style="thin"/>
    </border>
    <border>
      <left style="double"/>
      <right/>
      <top style="double"/>
      <bottom style="hair"/>
    </border>
    <border>
      <left style="double"/>
      <right/>
      <top/>
      <bottom style="thin"/>
    </border>
    <border>
      <left style="double"/>
      <right/>
      <top/>
      <bottom style="hair"/>
    </border>
    <border>
      <left style="double"/>
      <right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 style="medium"/>
      <right style="double"/>
      <top style="double"/>
      <bottom style="hair"/>
    </border>
    <border>
      <left style="thin"/>
      <right style="medium"/>
      <top style="double"/>
      <bottom style="hair"/>
    </border>
    <border>
      <left style="medium"/>
      <right style="double"/>
      <top/>
      <bottom style="thin"/>
    </border>
    <border>
      <left style="thin"/>
      <right style="medium"/>
      <top/>
      <bottom style="thin"/>
    </border>
    <border>
      <left style="medium"/>
      <right style="double"/>
      <top/>
      <bottom style="hair"/>
    </border>
    <border>
      <left style="thin"/>
      <right style="medium"/>
      <top/>
      <bottom style="hair"/>
    </border>
    <border>
      <left style="medium"/>
      <right style="double"/>
      <top style="hair"/>
      <bottom style="thin"/>
    </border>
    <border>
      <left style="thin"/>
      <right style="medium"/>
      <top style="hair"/>
      <bottom style="thin"/>
    </border>
    <border>
      <left style="medium"/>
      <right style="double"/>
      <top style="thin"/>
      <bottom style="hair"/>
    </border>
    <border>
      <left style="thin"/>
      <right style="medium"/>
      <top style="thin"/>
      <bottom style="hair"/>
    </border>
    <border>
      <left style="medium"/>
      <right style="double"/>
      <top/>
      <bottom style="medium"/>
    </border>
    <border>
      <left style="double"/>
      <right/>
      <top/>
      <bottom style="medium"/>
    </border>
    <border>
      <left style="thin"/>
      <right style="medium"/>
      <top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4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4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4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45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4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5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0" fillId="32" borderId="0" applyNumberFormat="0" applyBorder="0" applyAlignment="0" applyProtection="0"/>
    <xf numFmtId="0" fontId="1" fillId="23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0" fillId="33" borderId="0" applyNumberFormat="0" applyBorder="0" applyAlignment="0" applyProtection="0"/>
    <xf numFmtId="0" fontId="1" fillId="25" borderId="0" applyNumberFormat="0" applyBorder="0" applyAlignment="0" applyProtection="0"/>
    <xf numFmtId="0" fontId="45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45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0" fillId="35" borderId="0" applyNumberFormat="0" applyBorder="0" applyAlignment="0" applyProtection="0"/>
    <xf numFmtId="0" fontId="1" fillId="13" borderId="0" applyNumberFormat="0" applyBorder="0" applyAlignment="0" applyProtection="0"/>
    <xf numFmtId="0" fontId="45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0" fillId="36" borderId="0" applyNumberFormat="0" applyBorder="0" applyAlignment="0" applyProtection="0"/>
    <xf numFmtId="0" fontId="1" fillId="23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0" fillId="37" borderId="0" applyNumberFormat="0" applyBorder="0" applyAlignment="0" applyProtection="0"/>
    <xf numFmtId="0" fontId="1" fillId="31" borderId="0" applyNumberFormat="0" applyBorder="0" applyAlignment="0" applyProtection="0"/>
    <xf numFmtId="0" fontId="4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6" fillId="38" borderId="0" applyNumberFormat="0" applyBorder="0" applyAlignment="0" applyProtection="0"/>
    <xf numFmtId="0" fontId="46" fillId="22" borderId="0" applyNumberFormat="0" applyBorder="0" applyAlignment="0" applyProtection="0"/>
    <xf numFmtId="0" fontId="46" fillId="39" borderId="0" applyNumberFormat="0" applyBorder="0" applyAlignment="0" applyProtection="0"/>
    <xf numFmtId="0" fontId="46" fillId="24" borderId="0" applyNumberFormat="0" applyBorder="0" applyAlignment="0" applyProtection="0"/>
    <xf numFmtId="0" fontId="46" fillId="6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40" borderId="0" applyNumberFormat="0" applyBorder="0" applyAlignment="0" applyProtection="0"/>
    <xf numFmtId="0" fontId="46" fillId="29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38" borderId="0" applyNumberFormat="0" applyBorder="0" applyAlignment="0" applyProtection="0"/>
    <xf numFmtId="0" fontId="86" fillId="47" borderId="0" applyNumberFormat="0" applyBorder="0" applyAlignment="0" applyProtection="0"/>
    <xf numFmtId="0" fontId="46" fillId="39" borderId="0" applyNumberFormat="0" applyBorder="0" applyAlignment="0" applyProtection="0"/>
    <xf numFmtId="0" fontId="47" fillId="22" borderId="0" applyNumberFormat="0" applyBorder="0" applyAlignment="0" applyProtection="0"/>
    <xf numFmtId="0" fontId="46" fillId="3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4" borderId="0" applyNumberFormat="0" applyBorder="0" applyAlignment="0" applyProtection="0"/>
    <xf numFmtId="0" fontId="86" fillId="48" borderId="0" applyNumberFormat="0" applyBorder="0" applyAlignment="0" applyProtection="0"/>
    <xf numFmtId="0" fontId="46" fillId="25" borderId="0" applyNumberFormat="0" applyBorder="0" applyAlignment="0" applyProtection="0"/>
    <xf numFmtId="0" fontId="47" fillId="6" borderId="0" applyNumberFormat="0" applyBorder="0" applyAlignment="0" applyProtection="0"/>
    <xf numFmtId="0" fontId="46" fillId="2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26" borderId="0" applyNumberFormat="0" applyBorder="0" applyAlignment="0" applyProtection="0"/>
    <xf numFmtId="0" fontId="86" fillId="49" borderId="0" applyNumberFormat="0" applyBorder="0" applyAlignment="0" applyProtection="0"/>
    <xf numFmtId="0" fontId="46" fillId="28" borderId="0" applyNumberFormat="0" applyBorder="0" applyAlignment="0" applyProtection="0"/>
    <xf numFmtId="0" fontId="47" fillId="27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40" borderId="0" applyNumberFormat="0" applyBorder="0" applyAlignment="0" applyProtection="0"/>
    <xf numFmtId="0" fontId="86" fillId="50" borderId="0" applyNumberFormat="0" applyBorder="0" applyAlignment="0" applyProtection="0"/>
    <xf numFmtId="0" fontId="46" fillId="41" borderId="0" applyNumberFormat="0" applyBorder="0" applyAlignment="0" applyProtection="0"/>
    <xf numFmtId="0" fontId="47" fillId="29" borderId="0" applyNumberFormat="0" applyBorder="0" applyAlignment="0" applyProtection="0"/>
    <xf numFmtId="0" fontId="46" fillId="40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42" borderId="0" applyNumberFormat="0" applyBorder="0" applyAlignment="0" applyProtection="0"/>
    <xf numFmtId="0" fontId="86" fillId="51" borderId="0" applyNumberFormat="0" applyBorder="0" applyAlignment="0" applyProtection="0"/>
    <xf numFmtId="0" fontId="46" fillId="43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4" borderId="0" applyNumberFormat="0" applyBorder="0" applyAlignment="0" applyProtection="0"/>
    <xf numFmtId="0" fontId="86" fillId="52" borderId="0" applyNumberFormat="0" applyBorder="0" applyAlignment="0" applyProtection="0"/>
    <xf numFmtId="0" fontId="46" fillId="46" borderId="0" applyNumberFormat="0" applyBorder="0" applyAlignment="0" applyProtection="0"/>
    <xf numFmtId="0" fontId="47" fillId="45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8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42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45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40" borderId="0" applyNumberFormat="0" applyBorder="0" applyAlignment="0" applyProtection="0"/>
    <xf numFmtId="0" fontId="46" fillId="3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43" borderId="0" applyNumberFormat="0" applyBorder="0" applyAlignment="0" applyProtection="0"/>
    <xf numFmtId="0" fontId="46" fillId="56" borderId="0" applyNumberFormat="0" applyBorder="0" applyAlignment="0" applyProtection="0"/>
    <xf numFmtId="0" fontId="46" fillId="45" borderId="0" applyNumberFormat="0" applyBorder="0" applyAlignment="0" applyProtection="0"/>
    <xf numFmtId="0" fontId="46" fillId="60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9" fillId="27" borderId="1" applyNumberFormat="0" applyAlignment="0" applyProtection="0"/>
    <xf numFmtId="0" fontId="49" fillId="27" borderId="1" applyNumberFormat="0" applyAlignment="0" applyProtection="0"/>
    <xf numFmtId="0" fontId="49" fillId="61" borderId="1" applyNumberFormat="0" applyAlignment="0" applyProtection="0"/>
    <xf numFmtId="0" fontId="50" fillId="58" borderId="2" applyNumberFormat="0" applyAlignment="0" applyProtection="0"/>
    <xf numFmtId="0" fontId="50" fillId="58" borderId="2" applyNumberFormat="0" applyAlignment="0" applyProtection="0"/>
    <xf numFmtId="0" fontId="50" fillId="62" borderId="2" applyNumberFormat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52" fillId="0" borderId="0" applyFill="0" applyBorder="0" applyProtection="0">
      <alignment horizontal="left" vertical="center"/>
    </xf>
    <xf numFmtId="49" fontId="53" fillId="0" borderId="3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10" borderId="0" applyNumberFormat="0" applyBorder="0" applyAlignment="0" applyProtection="0"/>
    <xf numFmtId="0" fontId="55" fillId="0" borderId="4" applyNumberFormat="0" applyFill="0" applyAlignment="0" applyProtection="0"/>
    <xf numFmtId="0" fontId="70" fillId="0" borderId="5" applyNumberFormat="0" applyFill="0" applyAlignment="0" applyProtection="0"/>
    <xf numFmtId="0" fontId="56" fillId="0" borderId="6" applyNumberFormat="0" applyFill="0" applyAlignment="0" applyProtection="0"/>
    <xf numFmtId="0" fontId="71" fillId="0" borderId="7" applyNumberFormat="0" applyFill="0" applyAlignment="0" applyProtection="0"/>
    <xf numFmtId="0" fontId="57" fillId="0" borderId="8" applyNumberFormat="0" applyFill="0" applyAlignment="0" applyProtection="0"/>
    <xf numFmtId="0" fontId="72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6" borderId="1" applyNumberFormat="0" applyAlignment="0" applyProtection="0"/>
    <xf numFmtId="0" fontId="58" fillId="6" borderId="1" applyNumberFormat="0" applyAlignment="0" applyProtection="0"/>
    <xf numFmtId="0" fontId="58" fillId="15" borderId="1" applyNumberFormat="0" applyAlignment="0" applyProtection="0"/>
    <xf numFmtId="0" fontId="59" fillId="0" borderId="10" applyNumberFormat="0" applyFill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6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12" borderId="11" applyNumberFormat="0" applyFont="0" applyAlignment="0" applyProtection="0"/>
    <xf numFmtId="0" fontId="1" fillId="12" borderId="11" applyNumberFormat="0" applyFont="0" applyAlignment="0" applyProtection="0"/>
    <xf numFmtId="0" fontId="73" fillId="64" borderId="11" applyNumberFormat="0" applyAlignment="0" applyProtection="0"/>
    <xf numFmtId="0" fontId="61" fillId="27" borderId="12" applyNumberFormat="0" applyAlignment="0" applyProtection="0"/>
    <xf numFmtId="0" fontId="61" fillId="27" borderId="12" applyNumberFormat="0" applyAlignment="0" applyProtection="0"/>
    <xf numFmtId="0" fontId="61" fillId="61" borderId="12" applyNumberFormat="0" applyAlignment="0" applyProtection="0"/>
    <xf numFmtId="0" fontId="62" fillId="0" borderId="0" applyNumberFormat="0" applyFill="0" applyBorder="0" applyAlignment="0" applyProtection="0"/>
    <xf numFmtId="0" fontId="63" fillId="0" borderId="13" applyNumberFormat="0" applyFill="0" applyAlignment="0" applyProtection="0"/>
    <xf numFmtId="174" fontId="18" fillId="0" borderId="0" applyFont="0" applyFill="0" applyBorder="0" applyProtection="0">
      <alignment/>
    </xf>
    <xf numFmtId="174" fontId="18" fillId="0" borderId="0" applyFont="0" applyFill="0" applyBorder="0" applyProtection="0">
      <alignment/>
    </xf>
    <xf numFmtId="0" fontId="64" fillId="0" borderId="0" applyNumberFormat="0" applyFill="0" applyBorder="0" applyProtection="0">
      <alignment/>
    </xf>
    <xf numFmtId="0" fontId="64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65" fillId="0" borderId="0" applyNumberFormat="0" applyFill="0" applyBorder="0" applyAlignment="0" applyProtection="0"/>
    <xf numFmtId="0" fontId="86" fillId="65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3" borderId="0" applyNumberFormat="0" applyBorder="0" applyAlignment="0" applyProtection="0"/>
    <xf numFmtId="0" fontId="86" fillId="66" borderId="0" applyNumberFormat="0" applyBorder="0" applyAlignment="0" applyProtection="0"/>
    <xf numFmtId="0" fontId="46" fillId="55" borderId="0" applyNumberFormat="0" applyBorder="0" applyAlignment="0" applyProtection="0"/>
    <xf numFmtId="0" fontId="46" fillId="57" borderId="0" applyNumberFormat="0" applyBorder="0" applyAlignment="0" applyProtection="0"/>
    <xf numFmtId="0" fontId="46" fillId="55" borderId="0" applyNumberFormat="0" applyBorder="0" applyAlignment="0" applyProtection="0"/>
    <xf numFmtId="0" fontId="86" fillId="67" borderId="0" applyNumberFormat="0" applyBorder="0" applyAlignment="0" applyProtection="0"/>
    <xf numFmtId="0" fontId="46" fillId="45" borderId="0" applyNumberFormat="0" applyBorder="0" applyAlignment="0" applyProtection="0"/>
    <xf numFmtId="0" fontId="46" fillId="59" borderId="0" applyNumberFormat="0" applyBorder="0" applyAlignment="0" applyProtection="0"/>
    <xf numFmtId="0" fontId="46" fillId="45" borderId="0" applyNumberFormat="0" applyBorder="0" applyAlignment="0" applyProtection="0"/>
    <xf numFmtId="0" fontId="86" fillId="68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0" borderId="0" applyNumberFormat="0" applyBorder="0" applyAlignment="0" applyProtection="0"/>
    <xf numFmtId="0" fontId="86" fillId="69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2" borderId="0" applyNumberFormat="0" applyBorder="0" applyAlignment="0" applyProtection="0"/>
    <xf numFmtId="0" fontId="86" fillId="70" borderId="0" applyNumberFormat="0" applyBorder="0" applyAlignment="0" applyProtection="0"/>
    <xf numFmtId="0" fontId="46" fillId="56" borderId="0" applyNumberFormat="0" applyBorder="0" applyAlignment="0" applyProtection="0"/>
    <xf numFmtId="0" fontId="46" fillId="60" borderId="0" applyNumberFormat="0" applyBorder="0" applyAlignment="0" applyProtection="0"/>
    <xf numFmtId="0" fontId="46" fillId="56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7" borderId="0" applyNumberFormat="0" applyBorder="0" applyAlignment="0" applyProtection="0"/>
    <xf numFmtId="0" fontId="46" fillId="45" borderId="0" applyNumberFormat="0" applyBorder="0" applyAlignment="0" applyProtection="0"/>
    <xf numFmtId="0" fontId="46" fillId="5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56" borderId="0" applyNumberFormat="0" applyBorder="0" applyAlignment="0" applyProtection="0"/>
    <xf numFmtId="0" fontId="46" fillId="60" borderId="0" applyNumberFormat="0" applyBorder="0" applyAlignment="0" applyProtection="0"/>
    <xf numFmtId="0" fontId="58" fillId="6" borderId="1" applyNumberFormat="0" applyAlignment="0" applyProtection="0"/>
    <xf numFmtId="0" fontId="58" fillId="15" borderId="1" applyNumberFormat="0" applyAlignment="0" applyProtection="0"/>
    <xf numFmtId="0" fontId="87" fillId="71" borderId="14" applyNumberFormat="0" applyAlignment="0" applyProtection="0"/>
    <xf numFmtId="0" fontId="58" fillId="6" borderId="1" applyNumberFormat="0" applyAlignment="0" applyProtection="0"/>
    <xf numFmtId="0" fontId="58" fillId="15" borderId="1" applyNumberFormat="0" applyAlignment="0" applyProtection="0"/>
    <xf numFmtId="0" fontId="88" fillId="72" borderId="15" applyNumberFormat="0" applyAlignment="0" applyProtection="0"/>
    <xf numFmtId="0" fontId="61" fillId="27" borderId="12" applyNumberFormat="0" applyAlignment="0" applyProtection="0"/>
    <xf numFmtId="0" fontId="61" fillId="61" borderId="12" applyNumberFormat="0" applyAlignment="0" applyProtection="0"/>
    <xf numFmtId="0" fontId="61" fillId="27" borderId="12" applyNumberFormat="0" applyAlignment="0" applyProtection="0"/>
    <xf numFmtId="0" fontId="89" fillId="72" borderId="14" applyNumberFormat="0" applyAlignment="0" applyProtection="0"/>
    <xf numFmtId="0" fontId="49" fillId="27" borderId="1" applyNumberFormat="0" applyAlignment="0" applyProtection="0"/>
    <xf numFmtId="0" fontId="49" fillId="61" borderId="1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8" borderId="0" applyNumberFormat="0" applyBorder="0" applyAlignment="0" applyProtection="0"/>
    <xf numFmtId="0" fontId="54" fillId="10" borderId="0" applyNumberFormat="0" applyBorder="0" applyAlignment="0" applyProtection="0"/>
    <xf numFmtId="0" fontId="90" fillId="0" borderId="16" applyNumberFormat="0" applyFill="0" applyAlignment="0" applyProtection="0"/>
    <xf numFmtId="0" fontId="55" fillId="0" borderId="4" applyNumberFormat="0" applyFill="0" applyAlignment="0" applyProtection="0"/>
    <xf numFmtId="0" fontId="91" fillId="0" borderId="17" applyNumberFormat="0" applyFill="0" applyAlignment="0" applyProtection="0"/>
    <xf numFmtId="0" fontId="56" fillId="0" borderId="6" applyNumberFormat="0" applyFill="0" applyAlignment="0" applyProtection="0"/>
    <xf numFmtId="0" fontId="92" fillId="0" borderId="18" applyNumberFormat="0" applyFill="0" applyAlignment="0" applyProtection="0"/>
    <xf numFmtId="0" fontId="57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93" fillId="0" borderId="19" applyNumberFormat="0" applyFill="0" applyAlignment="0" applyProtection="0"/>
    <xf numFmtId="0" fontId="63" fillId="0" borderId="13" applyNumberFormat="0" applyFill="0" applyAlignment="0" applyProtection="0"/>
    <xf numFmtId="0" fontId="50" fillId="58" borderId="2" applyNumberFormat="0" applyAlignment="0" applyProtection="0"/>
    <xf numFmtId="0" fontId="50" fillId="62" borderId="2" applyNumberFormat="0" applyAlignment="0" applyProtection="0"/>
    <xf numFmtId="0" fontId="94" fillId="73" borderId="20" applyNumberFormat="0" applyAlignment="0" applyProtection="0"/>
    <xf numFmtId="0" fontId="50" fillId="58" borderId="2" applyNumberFormat="0" applyAlignment="0" applyProtection="0"/>
    <xf numFmtId="0" fontId="50" fillId="62" borderId="2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6" fillId="74" borderId="0" applyNumberFormat="0" applyBorder="0" applyAlignment="0" applyProtection="0"/>
    <xf numFmtId="0" fontId="60" fillId="29" borderId="0" applyNumberFormat="0" applyBorder="0" applyAlignment="0" applyProtection="0"/>
    <xf numFmtId="0" fontId="60" fillId="63" borderId="0" applyNumberFormat="0" applyBorder="0" applyAlignment="0" applyProtection="0"/>
    <xf numFmtId="0" fontId="60" fillId="29" borderId="0" applyNumberFormat="0" applyBorder="0" applyAlignment="0" applyProtection="0"/>
    <xf numFmtId="0" fontId="49" fillId="27" borderId="1" applyNumberFormat="0" applyAlignment="0" applyProtection="0"/>
    <xf numFmtId="0" fontId="49" fillId="61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100" fillId="75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76" borderId="21" applyNumberFormat="0" applyFont="0" applyAlignment="0" applyProtection="0"/>
    <xf numFmtId="0" fontId="11" fillId="12" borderId="11" applyNumberFormat="0" applyFont="0" applyAlignment="0" applyProtection="0"/>
    <xf numFmtId="0" fontId="73" fillId="64" borderId="11" applyNumberFormat="0" applyAlignment="0" applyProtection="0"/>
    <xf numFmtId="0" fontId="11" fillId="12" borderId="11" applyNumberFormat="0" applyFont="0" applyAlignment="0" applyProtection="0"/>
    <xf numFmtId="0" fontId="11" fillId="12" borderId="11" applyNumberFormat="0" applyFont="0" applyAlignment="0" applyProtection="0"/>
    <xf numFmtId="0" fontId="74" fillId="64" borderId="11" applyNumberFormat="0" applyAlignment="0" applyProtection="0"/>
    <xf numFmtId="9" fontId="0" fillId="0" borderId="0" applyFont="0" applyFill="0" applyBorder="0" applyAlignment="0" applyProtection="0"/>
    <xf numFmtId="0" fontId="61" fillId="27" borderId="12" applyNumberFormat="0" applyAlignment="0" applyProtection="0"/>
    <xf numFmtId="0" fontId="102" fillId="0" borderId="22" applyNumberFormat="0" applyFill="0" applyAlignment="0" applyProtection="0"/>
    <xf numFmtId="0" fontId="59" fillId="0" borderId="10" applyNumberFormat="0" applyFill="0" applyAlignment="0" applyProtection="0"/>
    <xf numFmtId="0" fontId="60" fillId="29" borderId="0" applyNumberFormat="0" applyBorder="0" applyAlignment="0" applyProtection="0"/>
    <xf numFmtId="0" fontId="60" fillId="63" borderId="0" applyNumberFormat="0" applyBorder="0" applyAlignment="0" applyProtection="0"/>
    <xf numFmtId="0" fontId="41" fillId="0" borderId="0">
      <alignment/>
      <protection/>
    </xf>
    <xf numFmtId="0" fontId="18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04" fillId="77" borderId="0" applyNumberFormat="0" applyBorder="0" applyAlignment="0" applyProtection="0"/>
    <xf numFmtId="0" fontId="54" fillId="8" borderId="0" applyNumberFormat="0" applyBorder="0" applyAlignment="0" applyProtection="0"/>
    <xf numFmtId="0" fontId="54" fillId="10" borderId="0" applyNumberFormat="0" applyBorder="0" applyAlignment="0" applyProtection="0"/>
  </cellStyleXfs>
  <cellXfs count="374">
    <xf numFmtId="0" fontId="0" fillId="0" borderId="0" xfId="0" applyFont="1" applyAlignment="1">
      <alignment/>
    </xf>
    <xf numFmtId="0" fontId="2" fillId="0" borderId="0" xfId="425">
      <alignment/>
      <protection/>
    </xf>
    <xf numFmtId="0" fontId="2" fillId="78" borderId="0" xfId="425" applyFill="1">
      <alignment/>
      <protection/>
    </xf>
    <xf numFmtId="0" fontId="8" fillId="0" borderId="0" xfId="425" applyFont="1" applyAlignment="1">
      <alignment vertical="center"/>
      <protection/>
    </xf>
    <xf numFmtId="0" fontId="2" fillId="0" borderId="0" xfId="425" applyFont="1" applyAlignment="1">
      <alignment horizontal="left" vertical="center"/>
      <protection/>
    </xf>
    <xf numFmtId="0" fontId="2" fillId="0" borderId="0" xfId="425" applyAlignment="1">
      <alignment horizontal="center" vertical="center"/>
      <protection/>
    </xf>
    <xf numFmtId="0" fontId="2" fillId="0" borderId="0" xfId="425" applyFill="1">
      <alignment/>
      <protection/>
    </xf>
    <xf numFmtId="3" fontId="2" fillId="0" borderId="0" xfId="425" applyNumberFormat="1">
      <alignment/>
      <protection/>
    </xf>
    <xf numFmtId="0" fontId="2" fillId="79" borderId="0" xfId="425" applyFill="1">
      <alignment/>
      <protection/>
    </xf>
    <xf numFmtId="0" fontId="9" fillId="0" borderId="0" xfId="425" applyFont="1">
      <alignment/>
      <protection/>
    </xf>
    <xf numFmtId="0" fontId="2" fillId="0" borderId="0" xfId="425" applyBorder="1">
      <alignment/>
      <protection/>
    </xf>
    <xf numFmtId="1" fontId="2" fillId="0" borderId="0" xfId="433" applyNumberFormat="1" applyFont="1" applyFill="1" applyProtection="1">
      <alignment/>
      <protection locked="0"/>
    </xf>
    <xf numFmtId="1" fontId="7" fillId="0" borderId="0" xfId="433" applyNumberFormat="1" applyFont="1" applyFill="1" applyAlignment="1" applyProtection="1">
      <alignment horizontal="right"/>
      <protection locked="0"/>
    </xf>
    <xf numFmtId="1" fontId="2" fillId="0" borderId="0" xfId="433" applyNumberFormat="1" applyFont="1" applyFill="1" applyBorder="1" applyProtection="1">
      <alignment/>
      <protection locked="0"/>
    </xf>
    <xf numFmtId="1" fontId="2" fillId="0" borderId="0" xfId="433" applyNumberFormat="1" applyFont="1" applyFill="1" applyBorder="1" applyAlignment="1" applyProtection="1">
      <alignment horizontal="center" vertical="center"/>
      <protection locked="0"/>
    </xf>
    <xf numFmtId="1" fontId="16" fillId="0" borderId="0" xfId="433" applyNumberFormat="1" applyFont="1" applyFill="1" applyProtection="1">
      <alignment/>
      <protection locked="0"/>
    </xf>
    <xf numFmtId="1" fontId="2" fillId="0" borderId="0" xfId="433" applyNumberFormat="1" applyFont="1" applyFill="1" applyBorder="1" applyAlignment="1" applyProtection="1">
      <alignment horizontal="center"/>
      <protection/>
    </xf>
    <xf numFmtId="1" fontId="13" fillId="0" borderId="0" xfId="433" applyNumberFormat="1" applyFont="1" applyFill="1" applyAlignment="1" applyProtection="1">
      <alignment vertical="center"/>
      <protection locked="0"/>
    </xf>
    <xf numFmtId="1" fontId="2" fillId="0" borderId="0" xfId="433" applyNumberFormat="1" applyFont="1" applyFill="1" applyBorder="1" applyAlignment="1" applyProtection="1">
      <alignment vertical="center"/>
      <protection locked="0"/>
    </xf>
    <xf numFmtId="1" fontId="13" fillId="0" borderId="0" xfId="433" applyNumberFormat="1" applyFont="1" applyFill="1" applyBorder="1" applyAlignment="1" applyProtection="1">
      <alignment horizontal="center" vertical="center"/>
      <protection locked="0"/>
    </xf>
    <xf numFmtId="1" fontId="19" fillId="0" borderId="0" xfId="433" applyNumberFormat="1" applyFont="1" applyFill="1" applyBorder="1" applyProtection="1">
      <alignment/>
      <protection locked="0"/>
    </xf>
    <xf numFmtId="0" fontId="23" fillId="0" borderId="0" xfId="438" applyFont="1" applyFill="1">
      <alignment/>
      <protection/>
    </xf>
    <xf numFmtId="0" fontId="25" fillId="0" borderId="0" xfId="438" applyFont="1" applyFill="1" applyBorder="1" applyAlignment="1">
      <alignment horizontal="center"/>
      <protection/>
    </xf>
    <xf numFmtId="0" fontId="25" fillId="0" borderId="0" xfId="438" applyFont="1" applyFill="1">
      <alignment/>
      <protection/>
    </xf>
    <xf numFmtId="0" fontId="27" fillId="0" borderId="0" xfId="438" applyFont="1" applyFill="1" applyAlignment="1">
      <alignment vertical="center"/>
      <protection/>
    </xf>
    <xf numFmtId="0" fontId="28" fillId="0" borderId="0" xfId="438" applyFont="1" applyFill="1">
      <alignment/>
      <protection/>
    </xf>
    <xf numFmtId="0" fontId="28" fillId="0" borderId="0" xfId="438" applyFont="1" applyFill="1" applyAlignment="1">
      <alignment vertical="center"/>
      <protection/>
    </xf>
    <xf numFmtId="0" fontId="28" fillId="0" borderId="0" xfId="438" applyFont="1" applyFill="1" applyAlignment="1">
      <alignment wrapText="1"/>
      <protection/>
    </xf>
    <xf numFmtId="0" fontId="25" fillId="0" borderId="0" xfId="438" applyFont="1" applyFill="1" applyAlignment="1">
      <alignment vertical="center"/>
      <protection/>
    </xf>
    <xf numFmtId="3" fontId="32" fillId="0" borderId="0" xfId="438" applyNumberFormat="1" applyFont="1" applyFill="1" applyAlignment="1">
      <alignment horizontal="center" vertical="center"/>
      <protection/>
    </xf>
    <xf numFmtId="3" fontId="31" fillId="0" borderId="3" xfId="438" applyNumberFormat="1" applyFont="1" applyFill="1" applyBorder="1" applyAlignment="1">
      <alignment horizontal="center" vertical="center" wrapText="1"/>
      <protection/>
    </xf>
    <xf numFmtId="3" fontId="31" fillId="0" borderId="3" xfId="438" applyNumberFormat="1" applyFont="1" applyFill="1" applyBorder="1" applyAlignment="1">
      <alignment horizontal="center" vertical="center"/>
      <protection/>
    </xf>
    <xf numFmtId="3" fontId="28" fillId="0" borderId="0" xfId="438" applyNumberFormat="1" applyFont="1" applyFill="1">
      <alignment/>
      <protection/>
    </xf>
    <xf numFmtId="173" fontId="28" fillId="0" borderId="0" xfId="438" applyNumberFormat="1" applyFont="1" applyFill="1">
      <alignment/>
      <protection/>
    </xf>
    <xf numFmtId="0" fontId="36" fillId="0" borderId="0" xfId="422" applyFont="1">
      <alignment/>
      <protection/>
    </xf>
    <xf numFmtId="0" fontId="28" fillId="0" borderId="0" xfId="422" applyFont="1">
      <alignment/>
      <protection/>
    </xf>
    <xf numFmtId="0" fontId="36" fillId="0" borderId="0" xfId="422" applyFont="1" applyBorder="1">
      <alignment/>
      <protection/>
    </xf>
    <xf numFmtId="0" fontId="2" fillId="0" borderId="0" xfId="436" applyFont="1" applyAlignment="1">
      <alignment vertical="top"/>
      <protection/>
    </xf>
    <xf numFmtId="0" fontId="40" fillId="0" borderId="0" xfId="422" applyFont="1" applyAlignment="1">
      <alignment vertical="top"/>
      <protection/>
    </xf>
    <xf numFmtId="0" fontId="2" fillId="0" borderId="0" xfId="436" applyFont="1" applyFill="1" applyAlignment="1">
      <alignment vertical="top"/>
      <protection/>
    </xf>
    <xf numFmtId="0" fontId="34" fillId="0" borderId="0" xfId="436" applyFont="1" applyFill="1" applyAlignment="1">
      <alignment horizontal="center" vertical="top" wrapText="1"/>
      <protection/>
    </xf>
    <xf numFmtId="0" fontId="40" fillId="0" borderId="0" xfId="436" applyFont="1" applyFill="1" applyAlignment="1">
      <alignment horizontal="right" vertical="center"/>
      <protection/>
    </xf>
    <xf numFmtId="0" fontId="35" fillId="0" borderId="0" xfId="436" applyFont="1" applyFill="1" applyAlignment="1">
      <alignment horizontal="center" vertical="top" wrapText="1"/>
      <protection/>
    </xf>
    <xf numFmtId="0" fontId="35" fillId="0" borderId="3" xfId="436" applyFont="1" applyBorder="1" applyAlignment="1">
      <alignment horizontal="center" vertical="center" wrapText="1"/>
      <protection/>
    </xf>
    <xf numFmtId="0" fontId="13" fillId="0" borderId="0" xfId="436" applyFont="1" applyAlignment="1">
      <alignment horizontal="center" vertical="center"/>
      <protection/>
    </xf>
    <xf numFmtId="0" fontId="2" fillId="0" borderId="0" xfId="436" applyFont="1" applyAlignment="1">
      <alignment vertical="center"/>
      <protection/>
    </xf>
    <xf numFmtId="3" fontId="2" fillId="0" borderId="0" xfId="436" applyNumberFormat="1" applyFont="1" applyAlignment="1">
      <alignment vertical="center"/>
      <protection/>
    </xf>
    <xf numFmtId="0" fontId="21" fillId="0" borderId="0" xfId="436" applyFont="1" applyAlignment="1">
      <alignment horizontal="center" vertical="center"/>
      <protection/>
    </xf>
    <xf numFmtId="3" fontId="21" fillId="0" borderId="3" xfId="422" applyNumberFormat="1" applyFont="1" applyBorder="1" applyAlignment="1">
      <alignment horizontal="center" vertical="center"/>
      <protection/>
    </xf>
    <xf numFmtId="172" fontId="21" fillId="0" borderId="3" xfId="422" applyNumberFormat="1" applyFont="1" applyBorder="1" applyAlignment="1">
      <alignment horizontal="center" vertical="center"/>
      <protection/>
    </xf>
    <xf numFmtId="173" fontId="21" fillId="0" borderId="0" xfId="436" applyNumberFormat="1" applyFont="1" applyAlignment="1">
      <alignment horizontal="center" vertical="center"/>
      <protection/>
    </xf>
    <xf numFmtId="172" fontId="2" fillId="0" borderId="0" xfId="436" applyNumberFormat="1" applyFont="1" applyAlignment="1">
      <alignment vertical="center"/>
      <protection/>
    </xf>
    <xf numFmtId="173" fontId="21" fillId="80" borderId="0" xfId="436" applyNumberFormat="1" applyFont="1" applyFill="1" applyAlignment="1">
      <alignment horizontal="center" vertical="center"/>
      <protection/>
    </xf>
    <xf numFmtId="172" fontId="21" fillId="0" borderId="3" xfId="422" applyNumberFormat="1" applyFont="1" applyFill="1" applyBorder="1" applyAlignment="1">
      <alignment horizontal="center" vertical="center"/>
      <protection/>
    </xf>
    <xf numFmtId="0" fontId="2" fillId="0" borderId="0" xfId="436" applyFont="1">
      <alignment/>
      <protection/>
    </xf>
    <xf numFmtId="0" fontId="30" fillId="0" borderId="0" xfId="438" applyFont="1" applyFill="1" applyAlignment="1">
      <alignment horizontal="center"/>
      <protection/>
    </xf>
    <xf numFmtId="0" fontId="21" fillId="0" borderId="23" xfId="434" applyFont="1" applyBorder="1" applyAlignment="1">
      <alignment vertical="center" wrapText="1"/>
      <protection/>
    </xf>
    <xf numFmtId="172" fontId="31" fillId="0" borderId="24" xfId="438" applyNumberFormat="1" applyFont="1" applyFill="1" applyBorder="1" applyAlignment="1">
      <alignment horizontal="center" vertical="center"/>
      <protection/>
    </xf>
    <xf numFmtId="0" fontId="21" fillId="0" borderId="25" xfId="434" applyFont="1" applyBorder="1" applyAlignment="1">
      <alignment vertical="center" wrapText="1"/>
      <protection/>
    </xf>
    <xf numFmtId="3" fontId="31" fillId="0" borderId="26" xfId="438" applyNumberFormat="1" applyFont="1" applyFill="1" applyBorder="1" applyAlignment="1">
      <alignment horizontal="center" vertical="center" wrapText="1"/>
      <protection/>
    </xf>
    <xf numFmtId="3" fontId="31" fillId="0" borderId="26" xfId="438" applyNumberFormat="1" applyFont="1" applyFill="1" applyBorder="1" applyAlignment="1">
      <alignment horizontal="center" vertical="center"/>
      <protection/>
    </xf>
    <xf numFmtId="172" fontId="31" fillId="0" borderId="27" xfId="438" applyNumberFormat="1" applyFont="1" applyFill="1" applyBorder="1" applyAlignment="1">
      <alignment horizontal="center" vertical="center"/>
      <protection/>
    </xf>
    <xf numFmtId="1" fontId="13" fillId="0" borderId="0" xfId="433" applyNumberFormat="1" applyFont="1" applyFill="1" applyBorder="1" applyAlignment="1" applyProtection="1">
      <alignment horizontal="center" vertical="center" wrapText="1"/>
      <protection/>
    </xf>
    <xf numFmtId="0" fontId="31" fillId="0" borderId="23" xfId="438" applyFont="1" applyFill="1" applyBorder="1" applyAlignment="1">
      <alignment horizontal="left" vertical="center" wrapText="1"/>
      <protection/>
    </xf>
    <xf numFmtId="3" fontId="105" fillId="78" borderId="28" xfId="438" applyNumberFormat="1" applyFont="1" applyFill="1" applyBorder="1" applyAlignment="1">
      <alignment horizontal="center" vertical="center"/>
      <protection/>
    </xf>
    <xf numFmtId="172" fontId="31" fillId="0" borderId="24" xfId="438" applyNumberFormat="1" applyFont="1" applyFill="1" applyBorder="1" applyAlignment="1">
      <alignment horizontal="center" vertical="center" wrapText="1"/>
      <protection/>
    </xf>
    <xf numFmtId="0" fontId="31" fillId="0" borderId="25" xfId="438" applyFont="1" applyFill="1" applyBorder="1" applyAlignment="1">
      <alignment horizontal="left" vertical="center" wrapText="1"/>
      <protection/>
    </xf>
    <xf numFmtId="3" fontId="105" fillId="78" borderId="29" xfId="438" applyNumberFormat="1" applyFont="1" applyFill="1" applyBorder="1" applyAlignment="1">
      <alignment horizontal="center" vertical="center"/>
      <protection/>
    </xf>
    <xf numFmtId="172" fontId="31" fillId="0" borderId="27" xfId="438" applyNumberFormat="1" applyFont="1" applyFill="1" applyBorder="1" applyAlignment="1">
      <alignment horizontal="center" vertical="center" wrapText="1"/>
      <protection/>
    </xf>
    <xf numFmtId="49" fontId="39" fillId="0" borderId="30" xfId="422" applyNumberFormat="1" applyFont="1" applyFill="1" applyBorder="1" applyAlignment="1">
      <alignment horizontal="center" vertical="center" wrapText="1"/>
      <protection/>
    </xf>
    <xf numFmtId="172" fontId="27" fillId="0" borderId="31" xfId="422" applyNumberFormat="1" applyFont="1" applyFill="1" applyBorder="1" applyAlignment="1">
      <alignment horizontal="center" vertical="center"/>
      <protection/>
    </xf>
    <xf numFmtId="172" fontId="33" fillId="0" borderId="32" xfId="422" applyNumberFormat="1" applyFont="1" applyFill="1" applyBorder="1" applyAlignment="1">
      <alignment horizontal="center" vertical="center"/>
      <protection/>
    </xf>
    <xf numFmtId="172" fontId="27" fillId="0" borderId="33" xfId="422" applyNumberFormat="1" applyFont="1" applyFill="1" applyBorder="1" applyAlignment="1">
      <alignment horizontal="center" vertical="center"/>
      <protection/>
    </xf>
    <xf numFmtId="172" fontId="33" fillId="0" borderId="34" xfId="422" applyNumberFormat="1" applyFont="1" applyFill="1" applyBorder="1" applyAlignment="1">
      <alignment horizontal="center" vertical="center"/>
      <protection/>
    </xf>
    <xf numFmtId="172" fontId="27" fillId="0" borderId="35" xfId="422" applyNumberFormat="1" applyFont="1" applyFill="1" applyBorder="1" applyAlignment="1">
      <alignment horizontal="center" vertical="center"/>
      <protection/>
    </xf>
    <xf numFmtId="0" fontId="25" fillId="0" borderId="0" xfId="422" applyFont="1" applyBorder="1" applyAlignment="1">
      <alignment horizontal="left" vertical="top" wrapText="1"/>
      <protection/>
    </xf>
    <xf numFmtId="0" fontId="36" fillId="0" borderId="0" xfId="422" applyFont="1" applyFill="1">
      <alignment/>
      <protection/>
    </xf>
    <xf numFmtId="0" fontId="25" fillId="0" borderId="0" xfId="422" applyFont="1">
      <alignment/>
      <protection/>
    </xf>
    <xf numFmtId="0" fontId="25" fillId="0" borderId="0" xfId="422" applyFont="1" applyBorder="1">
      <alignment/>
      <protection/>
    </xf>
    <xf numFmtId="0" fontId="36" fillId="0" borderId="0" xfId="422" applyFont="1">
      <alignment/>
      <protection/>
    </xf>
    <xf numFmtId="0" fontId="31" fillId="0" borderId="0" xfId="422" applyFont="1" applyFill="1" applyAlignment="1">
      <alignment/>
      <protection/>
    </xf>
    <xf numFmtId="0" fontId="37" fillId="0" borderId="0" xfId="437" applyFont="1" applyFill="1" applyBorder="1" applyAlignment="1">
      <alignment horizontal="left"/>
      <protection/>
    </xf>
    <xf numFmtId="0" fontId="28" fillId="0" borderId="0" xfId="422" applyFont="1" applyFill="1" applyAlignment="1">
      <alignment/>
      <protection/>
    </xf>
    <xf numFmtId="0" fontId="11" fillId="0" borderId="0" xfId="422" applyFill="1">
      <alignment/>
      <protection/>
    </xf>
    <xf numFmtId="0" fontId="28" fillId="0" borderId="0" xfId="422" applyFont="1" applyFill="1" applyAlignment="1">
      <alignment horizontal="center" vertical="center" wrapText="1"/>
      <protection/>
    </xf>
    <xf numFmtId="49" fontId="43" fillId="0" borderId="3" xfId="422" applyNumberFormat="1" applyFont="1" applyFill="1" applyBorder="1" applyAlignment="1">
      <alignment horizontal="center" vertical="center" wrapText="1"/>
      <protection/>
    </xf>
    <xf numFmtId="49" fontId="43" fillId="0" borderId="36" xfId="422" applyNumberFormat="1" applyFont="1" applyFill="1" applyBorder="1" applyAlignment="1">
      <alignment horizontal="center" vertical="center" wrapText="1"/>
      <protection/>
    </xf>
    <xf numFmtId="0" fontId="43" fillId="0" borderId="0" xfId="422" applyFont="1" applyFill="1" applyAlignment="1">
      <alignment horizontal="center" vertical="center" wrapText="1"/>
      <protection/>
    </xf>
    <xf numFmtId="0" fontId="14" fillId="0" borderId="0" xfId="422" applyFont="1" applyFill="1" applyAlignment="1">
      <alignment vertical="center" wrapText="1"/>
      <protection/>
    </xf>
    <xf numFmtId="0" fontId="28" fillId="0" borderId="0" xfId="422" applyFont="1" applyFill="1" applyAlignment="1">
      <alignment horizontal="center"/>
      <protection/>
    </xf>
    <xf numFmtId="0" fontId="13" fillId="0" borderId="0" xfId="422" applyFont="1" applyFill="1" applyAlignment="1">
      <alignment horizontal="left" vertical="center" wrapText="1"/>
      <protection/>
    </xf>
    <xf numFmtId="49" fontId="43" fillId="0" borderId="37" xfId="422" applyNumberFormat="1" applyFont="1" applyFill="1" applyBorder="1" applyAlignment="1">
      <alignment horizontal="center" vertical="center" wrapText="1"/>
      <protection/>
    </xf>
    <xf numFmtId="0" fontId="7" fillId="0" borderId="3" xfId="425" applyFont="1" applyFill="1" applyBorder="1" applyAlignment="1">
      <alignment horizontal="center" vertical="center"/>
      <protection/>
    </xf>
    <xf numFmtId="0" fontId="7" fillId="0" borderId="3" xfId="425" applyFont="1" applyFill="1" applyBorder="1" applyAlignment="1">
      <alignment horizontal="center" wrapText="1"/>
      <protection/>
    </xf>
    <xf numFmtId="0" fontId="5" fillId="0" borderId="3" xfId="425" applyFont="1" applyFill="1" applyBorder="1" applyAlignment="1">
      <alignment vertical="center" wrapText="1"/>
      <protection/>
    </xf>
    <xf numFmtId="172" fontId="5" fillId="0" borderId="3" xfId="425" applyNumberFormat="1" applyFont="1" applyFill="1" applyBorder="1" applyAlignment="1">
      <alignment horizontal="center" vertical="center" wrapText="1"/>
      <protection/>
    </xf>
    <xf numFmtId="173" fontId="40" fillId="0" borderId="3" xfId="425" applyNumberFormat="1" applyFont="1" applyFill="1" applyBorder="1" applyAlignment="1">
      <alignment horizontal="center" vertical="center"/>
      <protection/>
    </xf>
    <xf numFmtId="172" fontId="40" fillId="0" borderId="3" xfId="425" applyNumberFormat="1" applyFont="1" applyFill="1" applyBorder="1" applyAlignment="1">
      <alignment horizontal="center" vertical="center"/>
      <protection/>
    </xf>
    <xf numFmtId="0" fontId="5" fillId="0" borderId="38" xfId="425" applyFont="1" applyFill="1" applyBorder="1" applyAlignment="1">
      <alignment horizontal="left" vertical="center" wrapText="1" indent="4"/>
      <protection/>
    </xf>
    <xf numFmtId="172" fontId="5" fillId="0" borderId="38" xfId="425" applyNumberFormat="1" applyFont="1" applyFill="1" applyBorder="1" applyAlignment="1">
      <alignment horizontal="center" vertical="center" wrapText="1"/>
      <protection/>
    </xf>
    <xf numFmtId="173" fontId="40" fillId="0" borderId="38" xfId="425" applyNumberFormat="1" applyFont="1" applyFill="1" applyBorder="1" applyAlignment="1">
      <alignment horizontal="center" vertical="center"/>
      <protection/>
    </xf>
    <xf numFmtId="172" fontId="40" fillId="0" borderId="38" xfId="425" applyNumberFormat="1" applyFont="1" applyFill="1" applyBorder="1" applyAlignment="1">
      <alignment horizontal="center" vertical="center"/>
      <protection/>
    </xf>
    <xf numFmtId="172" fontId="5" fillId="0" borderId="3" xfId="427" applyNumberFormat="1" applyFont="1" applyFill="1" applyBorder="1" applyAlignment="1">
      <alignment horizontal="center" vertical="center" wrapText="1"/>
      <protection/>
    </xf>
    <xf numFmtId="173" fontId="21" fillId="0" borderId="3" xfId="425" applyNumberFormat="1" applyFont="1" applyFill="1" applyBorder="1" applyAlignment="1">
      <alignment horizontal="center" vertical="center"/>
      <protection/>
    </xf>
    <xf numFmtId="0" fontId="5" fillId="0" borderId="38" xfId="425" applyFont="1" applyFill="1" applyBorder="1" applyAlignment="1">
      <alignment vertical="center" wrapText="1"/>
      <protection/>
    </xf>
    <xf numFmtId="172" fontId="5" fillId="0" borderId="38" xfId="427" applyNumberFormat="1" applyFont="1" applyFill="1" applyBorder="1" applyAlignment="1">
      <alignment horizontal="center" vertical="center" wrapText="1"/>
      <protection/>
    </xf>
    <xf numFmtId="172" fontId="106" fillId="0" borderId="3" xfId="425" applyNumberFormat="1" applyFont="1" applyFill="1" applyBorder="1" applyAlignment="1">
      <alignment horizontal="center" vertical="center" wrapText="1"/>
      <protection/>
    </xf>
    <xf numFmtId="173" fontId="40" fillId="0" borderId="39" xfId="425" applyNumberFormat="1" applyFont="1" applyFill="1" applyBorder="1" applyAlignment="1">
      <alignment horizontal="center" vertical="center"/>
      <protection/>
    </xf>
    <xf numFmtId="173" fontId="5" fillId="0" borderId="38" xfId="427" applyNumberFormat="1" applyFont="1" applyFill="1" applyBorder="1" applyAlignment="1">
      <alignment horizontal="center" vertical="center" wrapText="1"/>
      <protection/>
    </xf>
    <xf numFmtId="3" fontId="66" fillId="0" borderId="3" xfId="427" applyNumberFormat="1" applyFont="1" applyFill="1" applyBorder="1" applyAlignment="1">
      <alignment horizontal="center" vertical="center" wrapText="1"/>
      <protection/>
    </xf>
    <xf numFmtId="3" fontId="66" fillId="0" borderId="3" xfId="425" applyNumberFormat="1" applyFont="1" applyFill="1" applyBorder="1" applyAlignment="1">
      <alignment horizontal="center" vertical="center" wrapText="1"/>
      <protection/>
    </xf>
    <xf numFmtId="0" fontId="67" fillId="0" borderId="3" xfId="425" applyFont="1" applyFill="1" applyBorder="1" applyAlignment="1">
      <alignment horizontal="center" vertical="center" wrapText="1"/>
      <protection/>
    </xf>
    <xf numFmtId="0" fontId="7" fillId="0" borderId="3" xfId="425" applyFont="1" applyFill="1" applyBorder="1" applyAlignment="1">
      <alignment horizontal="center" vertical="center" wrapText="1"/>
      <protection/>
    </xf>
    <xf numFmtId="0" fontId="40" fillId="0" borderId="3" xfId="425" applyFont="1" applyFill="1" applyBorder="1" applyAlignment="1">
      <alignment horizontal="center" vertical="center"/>
      <protection/>
    </xf>
    <xf numFmtId="0" fontId="106" fillId="0" borderId="3" xfId="390" applyFont="1" applyFill="1" applyBorder="1" applyAlignment="1">
      <alignment vertical="center" wrapText="1"/>
      <protection/>
    </xf>
    <xf numFmtId="1" fontId="5" fillId="0" borderId="3" xfId="425" applyNumberFormat="1" applyFont="1" applyFill="1" applyBorder="1" applyAlignment="1">
      <alignment horizontal="center" vertical="center" wrapText="1"/>
      <protection/>
    </xf>
    <xf numFmtId="0" fontId="10" fillId="0" borderId="3" xfId="426" applyFont="1" applyFill="1" applyBorder="1" applyAlignment="1">
      <alignment horizontal="left" vertical="center" wrapText="1"/>
      <protection/>
    </xf>
    <xf numFmtId="0" fontId="10" fillId="0" borderId="38" xfId="426" applyFont="1" applyFill="1" applyBorder="1" applyAlignment="1">
      <alignment horizontal="left" vertical="center" wrapText="1"/>
      <protection/>
    </xf>
    <xf numFmtId="0" fontId="4" fillId="0" borderId="38" xfId="426" applyFont="1" applyFill="1" applyBorder="1" applyAlignment="1">
      <alignment horizontal="left" vertical="center" wrapText="1"/>
      <protection/>
    </xf>
    <xf numFmtId="0" fontId="5" fillId="0" borderId="3" xfId="427" applyFont="1" applyBorder="1" applyAlignment="1">
      <alignment horizontal="left" vertical="center" wrapText="1"/>
      <protection/>
    </xf>
    <xf numFmtId="172" fontId="69" fillId="0" borderId="38" xfId="425" applyNumberFormat="1" applyFont="1" applyFill="1" applyBorder="1" applyAlignment="1">
      <alignment horizontal="center" vertical="center" wrapText="1"/>
      <protection/>
    </xf>
    <xf numFmtId="3" fontId="5" fillId="0" borderId="38" xfId="427" applyNumberFormat="1" applyFont="1" applyFill="1" applyBorder="1" applyAlignment="1">
      <alignment horizontal="center" vertical="center" wrapText="1"/>
      <protection/>
    </xf>
    <xf numFmtId="3" fontId="5" fillId="0" borderId="38" xfId="425" applyNumberFormat="1" applyFont="1" applyFill="1" applyBorder="1" applyAlignment="1">
      <alignment horizontal="center" vertical="center" wrapText="1"/>
      <protection/>
    </xf>
    <xf numFmtId="3" fontId="40" fillId="0" borderId="38" xfId="425" applyNumberFormat="1" applyFont="1" applyFill="1" applyBorder="1" applyAlignment="1">
      <alignment horizontal="center" vertical="center"/>
      <protection/>
    </xf>
    <xf numFmtId="3" fontId="21" fillId="0" borderId="3" xfId="422" applyNumberFormat="1" applyFont="1" applyFill="1" applyBorder="1" applyAlignment="1">
      <alignment horizontal="center" vertical="center"/>
      <protection/>
    </xf>
    <xf numFmtId="0" fontId="38" fillId="0" borderId="40" xfId="422" applyFont="1" applyBorder="1" applyAlignment="1">
      <alignment horizontal="center" vertical="center" wrapText="1"/>
      <protection/>
    </xf>
    <xf numFmtId="0" fontId="28" fillId="0" borderId="41" xfId="422" applyFont="1" applyBorder="1" applyAlignment="1">
      <alignment horizontal="center" vertical="center" wrapText="1"/>
      <protection/>
    </xf>
    <xf numFmtId="49" fontId="39" fillId="0" borderId="24" xfId="422" applyNumberFormat="1" applyFont="1" applyFill="1" applyBorder="1" applyAlignment="1">
      <alignment horizontal="center" vertical="center" wrapText="1"/>
      <protection/>
    </xf>
    <xf numFmtId="0" fontId="5" fillId="9" borderId="42" xfId="422" applyFont="1" applyFill="1" applyBorder="1" applyAlignment="1">
      <alignment horizontal="left" vertical="center" wrapText="1"/>
      <protection/>
    </xf>
    <xf numFmtId="172" fontId="27" fillId="0" borderId="43" xfId="422" applyNumberFormat="1" applyFont="1" applyBorder="1" applyAlignment="1">
      <alignment horizontal="center" vertical="center"/>
      <protection/>
    </xf>
    <xf numFmtId="0" fontId="40" fillId="0" borderId="44" xfId="422" applyFont="1" applyBorder="1" applyAlignment="1">
      <alignment horizontal="left" vertical="center" wrapText="1"/>
      <protection/>
    </xf>
    <xf numFmtId="172" fontId="33" fillId="0" borderId="45" xfId="422" applyNumberFormat="1" applyFont="1" applyBorder="1" applyAlignment="1">
      <alignment horizontal="center" vertical="center"/>
      <protection/>
    </xf>
    <xf numFmtId="0" fontId="5" fillId="0" borderId="46" xfId="422" applyFont="1" applyFill="1" applyBorder="1" applyAlignment="1">
      <alignment horizontal="left" vertical="center" wrapText="1"/>
      <protection/>
    </xf>
    <xf numFmtId="172" fontId="27" fillId="0" borderId="47" xfId="422" applyNumberFormat="1" applyFont="1" applyFill="1" applyBorder="1" applyAlignment="1">
      <alignment horizontal="center" vertical="center"/>
      <protection/>
    </xf>
    <xf numFmtId="0" fontId="40" fillId="0" borderId="48" xfId="422" applyFont="1" applyFill="1" applyBorder="1" applyAlignment="1">
      <alignment horizontal="left" vertical="center" wrapText="1"/>
      <protection/>
    </xf>
    <xf numFmtId="172" fontId="33" fillId="0" borderId="49" xfId="422" applyNumberFormat="1" applyFont="1" applyFill="1" applyBorder="1" applyAlignment="1">
      <alignment horizontal="center" vertical="center"/>
      <protection/>
    </xf>
    <xf numFmtId="0" fontId="5" fillId="0" borderId="50" xfId="422" applyFont="1" applyFill="1" applyBorder="1" applyAlignment="1">
      <alignment horizontal="left" vertical="center" wrapText="1"/>
      <protection/>
    </xf>
    <xf numFmtId="172" fontId="27" fillId="0" borderId="51" xfId="422" applyNumberFormat="1" applyFont="1" applyFill="1" applyBorder="1" applyAlignment="1">
      <alignment horizontal="center" vertical="center"/>
      <protection/>
    </xf>
    <xf numFmtId="0" fontId="40" fillId="0" borderId="52" xfId="422" applyFont="1" applyFill="1" applyBorder="1" applyAlignment="1">
      <alignment horizontal="left" vertical="center" wrapText="1"/>
      <protection/>
    </xf>
    <xf numFmtId="172" fontId="33" fillId="0" borderId="53" xfId="422" applyNumberFormat="1" applyFont="1" applyFill="1" applyBorder="1" applyAlignment="1">
      <alignment horizontal="center" vertical="center"/>
      <protection/>
    </xf>
    <xf numFmtId="172" fontId="33" fillId="0" borderId="54" xfId="422" applyNumberFormat="1" applyFont="1" applyFill="1" applyBorder="1" applyAlignment="1">
      <alignment horizontal="center" vertical="center"/>
      <protection/>
    </xf>
    <xf numFmtId="0" fontId="75" fillId="0" borderId="0" xfId="422" applyFont="1" applyFill="1">
      <alignment/>
      <protection/>
    </xf>
    <xf numFmtId="0" fontId="26" fillId="0" borderId="0" xfId="422" applyFont="1" applyFill="1" applyAlignment="1">
      <alignment/>
      <protection/>
    </xf>
    <xf numFmtId="49" fontId="43" fillId="0" borderId="24" xfId="422" applyNumberFormat="1" applyFont="1" applyFill="1" applyBorder="1" applyAlignment="1">
      <alignment horizontal="center" vertical="center" wrapText="1"/>
      <protection/>
    </xf>
    <xf numFmtId="0" fontId="27" fillId="0" borderId="23" xfId="422" applyFont="1" applyFill="1" applyBorder="1" applyAlignment="1">
      <alignment horizontal="center" vertical="center" wrapText="1"/>
      <protection/>
    </xf>
    <xf numFmtId="0" fontId="26" fillId="0" borderId="25" xfId="422" applyFont="1" applyFill="1" applyBorder="1" applyAlignment="1">
      <alignment horizontal="left" wrapText="1"/>
      <protection/>
    </xf>
    <xf numFmtId="173" fontId="5" fillId="0" borderId="26" xfId="422" applyNumberFormat="1" applyFont="1" applyFill="1" applyBorder="1" applyAlignment="1">
      <alignment horizontal="center" wrapText="1"/>
      <protection/>
    </xf>
    <xf numFmtId="173" fontId="5" fillId="0" borderId="29" xfId="422" applyNumberFormat="1" applyFont="1" applyFill="1" applyBorder="1" applyAlignment="1">
      <alignment horizontal="center" wrapText="1"/>
      <protection/>
    </xf>
    <xf numFmtId="173" fontId="5" fillId="0" borderId="55" xfId="422" applyNumberFormat="1" applyFont="1" applyFill="1" applyBorder="1" applyAlignment="1">
      <alignment horizontal="center" wrapText="1"/>
      <protection/>
    </xf>
    <xf numFmtId="172" fontId="26" fillId="0" borderId="56" xfId="422" applyNumberFormat="1" applyFont="1" applyFill="1" applyBorder="1" applyAlignment="1">
      <alignment horizontal="center"/>
      <protection/>
    </xf>
    <xf numFmtId="172" fontId="26" fillId="0" borderId="26" xfId="422" applyNumberFormat="1" applyFont="1" applyFill="1" applyBorder="1" applyAlignment="1">
      <alignment horizontal="center"/>
      <protection/>
    </xf>
    <xf numFmtId="173" fontId="5" fillId="0" borderId="27" xfId="422" applyNumberFormat="1" applyFont="1" applyFill="1" applyBorder="1" applyAlignment="1">
      <alignment horizontal="center" wrapText="1"/>
      <protection/>
    </xf>
    <xf numFmtId="0" fontId="5" fillId="0" borderId="24" xfId="436" applyFont="1" applyFill="1" applyBorder="1" applyAlignment="1">
      <alignment horizontal="center" vertical="center" wrapText="1"/>
      <protection/>
    </xf>
    <xf numFmtId="0" fontId="21" fillId="0" borderId="23" xfId="433" applyNumberFormat="1" applyFont="1" applyFill="1" applyBorder="1" applyAlignment="1" applyProtection="1">
      <alignment horizontal="left" vertical="center"/>
      <protection locked="0"/>
    </xf>
    <xf numFmtId="3" fontId="21" fillId="0" borderId="24" xfId="422" applyNumberFormat="1" applyFont="1" applyBorder="1" applyAlignment="1">
      <alignment horizontal="center" vertical="center"/>
      <protection/>
    </xf>
    <xf numFmtId="0" fontId="21" fillId="0" borderId="25" xfId="433" applyNumberFormat="1" applyFont="1" applyFill="1" applyBorder="1" applyAlignment="1" applyProtection="1">
      <alignment horizontal="left" vertical="center"/>
      <protection locked="0"/>
    </xf>
    <xf numFmtId="3" fontId="21" fillId="0" borderId="26" xfId="422" applyNumberFormat="1" applyFont="1" applyBorder="1" applyAlignment="1">
      <alignment horizontal="center" vertical="center"/>
      <protection/>
    </xf>
    <xf numFmtId="172" fontId="21" fillId="0" borderId="26" xfId="422" applyNumberFormat="1" applyFont="1" applyBorder="1" applyAlignment="1">
      <alignment horizontal="center" vertical="center"/>
      <protection/>
    </xf>
    <xf numFmtId="3" fontId="21" fillId="0" borderId="27" xfId="422" applyNumberFormat="1" applyFont="1" applyBorder="1" applyAlignment="1">
      <alignment horizontal="center" vertical="center"/>
      <protection/>
    </xf>
    <xf numFmtId="0" fontId="13" fillId="0" borderId="57" xfId="436" applyFont="1" applyFill="1" applyBorder="1" applyAlignment="1">
      <alignment horizontal="center" vertical="center" wrapText="1"/>
      <protection/>
    </xf>
    <xf numFmtId="0" fontId="13" fillId="0" borderId="58" xfId="436" applyFont="1" applyBorder="1" applyAlignment="1">
      <alignment horizontal="center" vertical="center" wrapText="1"/>
      <protection/>
    </xf>
    <xf numFmtId="0" fontId="13" fillId="0" borderId="58" xfId="436" applyNumberFormat="1" applyFont="1" applyBorder="1" applyAlignment="1">
      <alignment horizontal="center" vertical="center" wrapText="1"/>
      <protection/>
    </xf>
    <xf numFmtId="0" fontId="13" fillId="0" borderId="59" xfId="436" applyNumberFormat="1" applyFont="1" applyBorder="1" applyAlignment="1">
      <alignment horizontal="center" vertical="center" wrapText="1"/>
      <protection/>
    </xf>
    <xf numFmtId="0" fontId="21" fillId="0" borderId="60" xfId="433" applyNumberFormat="1" applyFont="1" applyFill="1" applyBorder="1" applyAlignment="1" applyProtection="1">
      <alignment horizontal="left" vertical="center"/>
      <protection locked="0"/>
    </xf>
    <xf numFmtId="3" fontId="21" fillId="0" borderId="38" xfId="422" applyNumberFormat="1" applyFont="1" applyBorder="1" applyAlignment="1">
      <alignment horizontal="center" vertical="center"/>
      <protection/>
    </xf>
    <xf numFmtId="172" fontId="21" fillId="0" borderId="38" xfId="422" applyNumberFormat="1" applyFont="1" applyBorder="1" applyAlignment="1">
      <alignment horizontal="center" vertical="center"/>
      <protection/>
    </xf>
    <xf numFmtId="3" fontId="21" fillId="0" borderId="45" xfId="422" applyNumberFormat="1" applyFont="1" applyBorder="1" applyAlignment="1">
      <alignment horizontal="center" vertical="center"/>
      <protection/>
    </xf>
    <xf numFmtId="0" fontId="5" fillId="0" borderId="61" xfId="436" applyFont="1" applyBorder="1" applyAlignment="1">
      <alignment horizontal="center" vertical="center"/>
      <protection/>
    </xf>
    <xf numFmtId="3" fontId="5" fillId="0" borderId="62" xfId="422" applyNumberFormat="1" applyFont="1" applyBorder="1" applyAlignment="1">
      <alignment horizontal="center" vertical="center"/>
      <protection/>
    </xf>
    <xf numFmtId="172" fontId="5" fillId="0" borderId="62" xfId="422" applyNumberFormat="1" applyFont="1" applyBorder="1" applyAlignment="1">
      <alignment horizontal="center" vertical="center"/>
      <protection/>
    </xf>
    <xf numFmtId="3" fontId="5" fillId="0" borderId="63" xfId="422" applyNumberFormat="1" applyFont="1" applyBorder="1" applyAlignment="1">
      <alignment horizontal="center" vertical="center"/>
      <protection/>
    </xf>
    <xf numFmtId="0" fontId="21" fillId="0" borderId="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6" fillId="0" borderId="58" xfId="438" applyFont="1" applyFill="1" applyBorder="1" applyAlignment="1">
      <alignment horizontal="center" vertical="center" wrapText="1"/>
      <protection/>
    </xf>
    <xf numFmtId="14" fontId="26" fillId="0" borderId="59" xfId="386" applyNumberFormat="1" applyFont="1" applyBorder="1" applyAlignment="1">
      <alignment horizontal="center" vertical="center" wrapText="1"/>
      <protection/>
    </xf>
    <xf numFmtId="0" fontId="31" fillId="0" borderId="60" xfId="438" applyFont="1" applyFill="1" applyBorder="1" applyAlignment="1">
      <alignment horizontal="left" vertical="center" wrapText="1"/>
      <protection/>
    </xf>
    <xf numFmtId="0" fontId="21" fillId="0" borderId="38" xfId="0" applyFont="1" applyBorder="1" applyAlignment="1">
      <alignment horizontal="center" vertical="center"/>
    </xf>
    <xf numFmtId="3" fontId="105" fillId="78" borderId="39" xfId="438" applyNumberFormat="1" applyFont="1" applyFill="1" applyBorder="1" applyAlignment="1">
      <alignment horizontal="center" vertical="center"/>
      <protection/>
    </xf>
    <xf numFmtId="172" fontId="31" fillId="0" borderId="45" xfId="438" applyNumberFormat="1" applyFont="1" applyFill="1" applyBorder="1" applyAlignment="1">
      <alignment horizontal="center" vertical="center" wrapText="1"/>
      <protection/>
    </xf>
    <xf numFmtId="0" fontId="26" fillId="0" borderId="61" xfId="438" applyFont="1" applyFill="1" applyBorder="1" applyAlignment="1">
      <alignment horizontal="center" vertical="center" wrapText="1"/>
      <protection/>
    </xf>
    <xf numFmtId="3" fontId="26" fillId="78" borderId="62" xfId="438" applyNumberFormat="1" applyFont="1" applyFill="1" applyBorder="1" applyAlignment="1">
      <alignment horizontal="center" vertical="center"/>
      <protection/>
    </xf>
    <xf numFmtId="3" fontId="107" fillId="78" borderId="62" xfId="438" applyNumberFormat="1" applyFont="1" applyFill="1" applyBorder="1" applyAlignment="1">
      <alignment horizontal="center" vertical="center"/>
      <protection/>
    </xf>
    <xf numFmtId="3" fontId="107" fillId="78" borderId="64" xfId="438" applyNumberFormat="1" applyFont="1" applyFill="1" applyBorder="1" applyAlignment="1">
      <alignment horizontal="center" vertical="center"/>
      <protection/>
    </xf>
    <xf numFmtId="172" fontId="26" fillId="0" borderId="63" xfId="438" applyNumberFormat="1" applyFont="1" applyFill="1" applyBorder="1" applyAlignment="1">
      <alignment horizontal="center" vertical="center" wrapText="1"/>
      <protection/>
    </xf>
    <xf numFmtId="0" fontId="21" fillId="0" borderId="26" xfId="0" applyFont="1" applyBorder="1" applyAlignment="1">
      <alignment horizontal="center" vertical="center"/>
    </xf>
    <xf numFmtId="0" fontId="22" fillId="0" borderId="58" xfId="438" applyFont="1" applyFill="1" applyBorder="1" applyAlignment="1">
      <alignment horizontal="center" vertical="center" wrapText="1"/>
      <protection/>
    </xf>
    <xf numFmtId="0" fontId="22" fillId="0" borderId="59" xfId="438" applyFont="1" applyFill="1" applyBorder="1" applyAlignment="1">
      <alignment horizontal="center" vertical="center" wrapText="1"/>
      <protection/>
    </xf>
    <xf numFmtId="0" fontId="21" fillId="0" borderId="60" xfId="434" applyFont="1" applyBorder="1" applyAlignment="1">
      <alignment vertical="center" wrapText="1"/>
      <protection/>
    </xf>
    <xf numFmtId="3" fontId="31" fillId="0" borderId="38" xfId="438" applyNumberFormat="1" applyFont="1" applyFill="1" applyBorder="1" applyAlignment="1">
      <alignment horizontal="center" vertical="center" wrapText="1"/>
      <protection/>
    </xf>
    <xf numFmtId="3" fontId="31" fillId="0" borderId="38" xfId="438" applyNumberFormat="1" applyFont="1" applyFill="1" applyBorder="1" applyAlignment="1">
      <alignment horizontal="center" vertical="center"/>
      <protection/>
    </xf>
    <xf numFmtId="172" fontId="31" fillId="0" borderId="45" xfId="438" applyNumberFormat="1" applyFont="1" applyFill="1" applyBorder="1" applyAlignment="1">
      <alignment horizontal="center" vertical="center"/>
      <protection/>
    </xf>
    <xf numFmtId="0" fontId="26" fillId="0" borderId="61" xfId="438" applyFont="1" applyFill="1" applyBorder="1" applyAlignment="1">
      <alignment horizontal="center" vertical="center" wrapText="1"/>
      <protection/>
    </xf>
    <xf numFmtId="3" fontId="26" fillId="0" borderId="62" xfId="438" applyNumberFormat="1" applyFont="1" applyFill="1" applyBorder="1" applyAlignment="1">
      <alignment horizontal="center" vertical="center"/>
      <protection/>
    </xf>
    <xf numFmtId="172" fontId="26" fillId="0" borderId="63" xfId="438" applyNumberFormat="1" applyFont="1" applyFill="1" applyBorder="1" applyAlignment="1">
      <alignment horizontal="center" vertical="center"/>
      <protection/>
    </xf>
    <xf numFmtId="173" fontId="76" fillId="0" borderId="65" xfId="433" applyNumberFormat="1" applyFont="1" applyFill="1" applyBorder="1" applyAlignment="1" applyProtection="1">
      <alignment vertical="center"/>
      <protection locked="0"/>
    </xf>
    <xf numFmtId="1" fontId="76" fillId="0" borderId="65" xfId="433" applyNumberFormat="1" applyFont="1" applyFill="1" applyBorder="1" applyAlignment="1" applyProtection="1">
      <alignment vertical="center"/>
      <protection locked="0"/>
    </xf>
    <xf numFmtId="1" fontId="8" fillId="78" borderId="0" xfId="433" applyNumberFormat="1" applyFont="1" applyFill="1" applyProtection="1">
      <alignment/>
      <protection locked="0"/>
    </xf>
    <xf numFmtId="1" fontId="3" fillId="78" borderId="0" xfId="433" applyNumberFormat="1" applyFont="1" applyFill="1" applyAlignment="1" applyProtection="1">
      <alignment/>
      <protection locked="0"/>
    </xf>
    <xf numFmtId="1" fontId="12" fillId="78" borderId="0" xfId="433" applyNumberFormat="1" applyFont="1" applyFill="1" applyAlignment="1" applyProtection="1">
      <alignment horizontal="center"/>
      <protection locked="0"/>
    </xf>
    <xf numFmtId="1" fontId="2" fillId="78" borderId="0" xfId="433" applyNumberFormat="1" applyFont="1" applyFill="1" applyProtection="1">
      <alignment/>
      <protection locked="0"/>
    </xf>
    <xf numFmtId="1" fontId="2" fillId="78" borderId="0" xfId="433" applyNumberFormat="1" applyFont="1" applyFill="1" applyAlignment="1" applyProtection="1">
      <alignment/>
      <protection locked="0"/>
    </xf>
    <xf numFmtId="1" fontId="7" fillId="78" borderId="0" xfId="433" applyNumberFormat="1" applyFont="1" applyFill="1" applyAlignment="1" applyProtection="1">
      <alignment horizontal="right"/>
      <protection locked="0"/>
    </xf>
    <xf numFmtId="1" fontId="5" fillId="78" borderId="0" xfId="433" applyNumberFormat="1" applyFont="1" applyFill="1" applyProtection="1">
      <alignment/>
      <protection locked="0"/>
    </xf>
    <xf numFmtId="1" fontId="3" fillId="78" borderId="66" xfId="433" applyNumberFormat="1" applyFont="1" applyFill="1" applyBorder="1" applyAlignment="1" applyProtection="1">
      <alignment/>
      <protection locked="0"/>
    </xf>
    <xf numFmtId="1" fontId="12" fillId="78" borderId="0" xfId="433" applyNumberFormat="1" applyFont="1" applyFill="1" applyBorder="1" applyAlignment="1" applyProtection="1">
      <alignment horizontal="center"/>
      <protection locked="0"/>
    </xf>
    <xf numFmtId="1" fontId="2" fillId="78" borderId="0" xfId="433" applyNumberFormat="1" applyFont="1" applyFill="1" applyBorder="1" applyProtection="1">
      <alignment/>
      <protection locked="0"/>
    </xf>
    <xf numFmtId="1" fontId="16" fillId="78" borderId="3" xfId="433" applyNumberFormat="1" applyFont="1" applyFill="1" applyBorder="1" applyAlignment="1" applyProtection="1">
      <alignment horizontal="center" vertical="center" wrapText="1"/>
      <protection/>
    </xf>
    <xf numFmtId="1" fontId="12" fillId="78" borderId="3" xfId="433" applyNumberFormat="1" applyFont="1" applyFill="1" applyBorder="1" applyAlignment="1" applyProtection="1">
      <alignment horizontal="center" vertical="center" wrapText="1"/>
      <protection/>
    </xf>
    <xf numFmtId="1" fontId="15" fillId="78" borderId="3" xfId="433" applyNumberFormat="1" applyFont="1" applyFill="1" applyBorder="1" applyAlignment="1" applyProtection="1">
      <alignment horizontal="center" vertical="center" wrapText="1"/>
      <protection/>
    </xf>
    <xf numFmtId="1" fontId="2" fillId="78" borderId="58" xfId="433" applyNumberFormat="1" applyFont="1" applyFill="1" applyBorder="1" applyAlignment="1" applyProtection="1">
      <alignment horizontal="center"/>
      <protection/>
    </xf>
    <xf numFmtId="3" fontId="66" fillId="78" borderId="62" xfId="433" applyNumberFormat="1" applyFont="1" applyFill="1" applyBorder="1" applyAlignment="1" applyProtection="1">
      <alignment horizontal="center" vertical="center"/>
      <protection locked="0"/>
    </xf>
    <xf numFmtId="172" fontId="66" fillId="78" borderId="62" xfId="433" applyNumberFormat="1" applyFont="1" applyFill="1" applyBorder="1" applyAlignment="1" applyProtection="1">
      <alignment horizontal="center" vertical="center"/>
      <protection locked="0"/>
    </xf>
    <xf numFmtId="3" fontId="108" fillId="78" borderId="62" xfId="433" applyNumberFormat="1" applyFont="1" applyFill="1" applyBorder="1" applyAlignment="1" applyProtection="1">
      <alignment horizontal="center" vertical="center"/>
      <protection locked="0"/>
    </xf>
    <xf numFmtId="173" fontId="66" fillId="78" borderId="62" xfId="433" applyNumberFormat="1" applyFont="1" applyFill="1" applyBorder="1" applyAlignment="1" applyProtection="1">
      <alignment horizontal="center" vertical="center"/>
      <protection locked="0"/>
    </xf>
    <xf numFmtId="1" fontId="66" fillId="78" borderId="62" xfId="433" applyNumberFormat="1" applyFont="1" applyFill="1" applyBorder="1" applyAlignment="1" applyProtection="1">
      <alignment horizontal="center" vertical="center"/>
      <protection locked="0"/>
    </xf>
    <xf numFmtId="3" fontId="4" fillId="78" borderId="62" xfId="433" applyNumberFormat="1" applyFont="1" applyFill="1" applyBorder="1" applyAlignment="1" applyProtection="1">
      <alignment horizontal="center" vertical="center"/>
      <protection locked="0"/>
    </xf>
    <xf numFmtId="3" fontId="4" fillId="78" borderId="62" xfId="433" applyNumberFormat="1" applyFont="1" applyFill="1" applyBorder="1" applyAlignment="1" applyProtection="1">
      <alignment horizontal="center" vertical="center" wrapText="1"/>
      <protection locked="0"/>
    </xf>
    <xf numFmtId="173" fontId="66" fillId="78" borderId="62" xfId="433" applyNumberFormat="1" applyFont="1" applyFill="1" applyBorder="1" applyAlignment="1" applyProtection="1">
      <alignment horizontal="center" vertical="center" wrapText="1"/>
      <protection locked="0"/>
    </xf>
    <xf numFmtId="3" fontId="66" fillId="78" borderId="62" xfId="433" applyNumberFormat="1" applyFont="1" applyFill="1" applyBorder="1" applyAlignment="1" applyProtection="1">
      <alignment horizontal="center" vertical="center" wrapText="1"/>
      <protection locked="0"/>
    </xf>
    <xf numFmtId="1" fontId="4" fillId="78" borderId="62" xfId="435" applyNumberFormat="1" applyFont="1" applyFill="1" applyBorder="1" applyAlignment="1">
      <alignment horizontal="center" vertical="center" wrapText="1"/>
      <protection/>
    </xf>
    <xf numFmtId="3" fontId="13" fillId="78" borderId="38" xfId="433" applyNumberFormat="1" applyFont="1" applyFill="1" applyBorder="1" applyAlignment="1" applyProtection="1">
      <alignment horizontal="center" vertical="center"/>
      <protection locked="0"/>
    </xf>
    <xf numFmtId="3" fontId="13" fillId="78" borderId="38" xfId="415" applyNumberFormat="1" applyFont="1" applyFill="1" applyBorder="1" applyAlignment="1">
      <alignment horizontal="center" vertical="center"/>
      <protection/>
    </xf>
    <xf numFmtId="1" fontId="109" fillId="78" borderId="38" xfId="433" applyNumberFormat="1" applyFont="1" applyFill="1" applyBorder="1" applyAlignment="1" applyProtection="1">
      <alignment horizontal="center" vertical="center"/>
      <protection locked="0"/>
    </xf>
    <xf numFmtId="3" fontId="109" fillId="78" borderId="38" xfId="433" applyNumberFormat="1" applyFont="1" applyFill="1" applyBorder="1" applyAlignment="1" applyProtection="1">
      <alignment horizontal="center" vertical="center"/>
      <protection locked="0"/>
    </xf>
    <xf numFmtId="1" fontId="13" fillId="78" borderId="38" xfId="433" applyNumberFormat="1" applyFont="1" applyFill="1" applyBorder="1" applyAlignment="1" applyProtection="1">
      <alignment horizontal="center" vertical="center"/>
      <protection locked="0"/>
    </xf>
    <xf numFmtId="3" fontId="13" fillId="78" borderId="38" xfId="433" applyNumberFormat="1" applyFont="1" applyFill="1" applyBorder="1" applyAlignment="1" applyProtection="1">
      <alignment horizontal="center" vertical="center" wrapText="1"/>
      <protection locked="0"/>
    </xf>
    <xf numFmtId="3" fontId="13" fillId="78" borderId="38" xfId="435" applyNumberFormat="1" applyFont="1" applyFill="1" applyBorder="1" applyAlignment="1">
      <alignment horizontal="center" vertical="center" wrapText="1"/>
      <protection/>
    </xf>
    <xf numFmtId="1" fontId="13" fillId="78" borderId="38" xfId="415" applyNumberFormat="1" applyFont="1" applyFill="1" applyBorder="1" applyAlignment="1">
      <alignment horizontal="center" vertical="center"/>
      <protection/>
    </xf>
    <xf numFmtId="1" fontId="13" fillId="78" borderId="38" xfId="435" applyNumberFormat="1" applyFont="1" applyFill="1" applyBorder="1" applyAlignment="1">
      <alignment horizontal="center" vertical="center" wrapText="1"/>
      <protection/>
    </xf>
    <xf numFmtId="3" fontId="13" fillId="78" borderId="3" xfId="433" applyNumberFormat="1" applyFont="1" applyFill="1" applyBorder="1" applyAlignment="1" applyProtection="1">
      <alignment horizontal="center" vertical="center"/>
      <protection locked="0"/>
    </xf>
    <xf numFmtId="3" fontId="13" fillId="78" borderId="3" xfId="415" applyNumberFormat="1" applyFont="1" applyFill="1" applyBorder="1" applyAlignment="1">
      <alignment horizontal="center" vertical="center"/>
      <protection/>
    </xf>
    <xf numFmtId="1" fontId="109" fillId="78" borderId="3" xfId="433" applyNumberFormat="1" applyFont="1" applyFill="1" applyBorder="1" applyAlignment="1" applyProtection="1">
      <alignment horizontal="center" vertical="center"/>
      <protection locked="0"/>
    </xf>
    <xf numFmtId="3" fontId="109" fillId="78" borderId="3" xfId="433" applyNumberFormat="1" applyFont="1" applyFill="1" applyBorder="1" applyAlignment="1" applyProtection="1">
      <alignment horizontal="center" vertical="center"/>
      <protection locked="0"/>
    </xf>
    <xf numFmtId="1" fontId="13" fillId="78" borderId="3" xfId="433" applyNumberFormat="1" applyFont="1" applyFill="1" applyBorder="1" applyAlignment="1" applyProtection="1">
      <alignment horizontal="center" vertical="center"/>
      <protection locked="0"/>
    </xf>
    <xf numFmtId="3" fontId="13" fillId="78" borderId="3" xfId="433" applyNumberFormat="1" applyFont="1" applyFill="1" applyBorder="1" applyAlignment="1" applyProtection="1">
      <alignment horizontal="center" vertical="center" wrapText="1"/>
      <protection locked="0"/>
    </xf>
    <xf numFmtId="3" fontId="13" fillId="78" borderId="3" xfId="435" applyNumberFormat="1" applyFont="1" applyFill="1" applyBorder="1" applyAlignment="1">
      <alignment horizontal="center" vertical="center" wrapText="1"/>
      <protection/>
    </xf>
    <xf numFmtId="1" fontId="13" fillId="78" borderId="3" xfId="415" applyNumberFormat="1" applyFont="1" applyFill="1" applyBorder="1" applyAlignment="1">
      <alignment horizontal="center" vertical="center"/>
      <protection/>
    </xf>
    <xf numFmtId="1" fontId="13" fillId="78" borderId="3" xfId="435" applyNumberFormat="1" applyFont="1" applyFill="1" applyBorder="1" applyAlignment="1">
      <alignment horizontal="center" vertical="center" wrapText="1"/>
      <protection/>
    </xf>
    <xf numFmtId="1" fontId="109" fillId="78" borderId="3" xfId="433" applyNumberFormat="1" applyFont="1" applyFill="1" applyBorder="1" applyAlignment="1" applyProtection="1">
      <alignment horizontal="center"/>
      <protection locked="0"/>
    </xf>
    <xf numFmtId="1" fontId="19" fillId="78" borderId="0" xfId="433" applyNumberFormat="1" applyFont="1" applyFill="1" applyBorder="1" applyProtection="1">
      <alignment/>
      <protection locked="0"/>
    </xf>
    <xf numFmtId="173" fontId="19" fillId="78" borderId="0" xfId="433" applyNumberFormat="1" applyFont="1" applyFill="1" applyBorder="1" applyProtection="1">
      <alignment/>
      <protection locked="0"/>
    </xf>
    <xf numFmtId="1" fontId="20" fillId="78" borderId="0" xfId="433" applyNumberFormat="1" applyFont="1" applyFill="1" applyBorder="1" applyProtection="1">
      <alignment/>
      <protection locked="0"/>
    </xf>
    <xf numFmtId="3" fontId="20" fillId="78" borderId="0" xfId="433" applyNumberFormat="1" applyFont="1" applyFill="1" applyBorder="1" applyProtection="1">
      <alignment/>
      <protection locked="0"/>
    </xf>
    <xf numFmtId="3" fontId="19" fillId="78" borderId="0" xfId="433" applyNumberFormat="1" applyFont="1" applyFill="1" applyBorder="1" applyProtection="1">
      <alignment/>
      <protection locked="0"/>
    </xf>
    <xf numFmtId="1" fontId="2" fillId="78" borderId="67" xfId="433" applyNumberFormat="1" applyFont="1" applyFill="1" applyBorder="1" applyAlignment="1" applyProtection="1">
      <alignment horizontal="center"/>
      <protection/>
    </xf>
    <xf numFmtId="3" fontId="66" fillId="78" borderId="68" xfId="433" applyNumberFormat="1" applyFont="1" applyFill="1" applyBorder="1" applyAlignment="1" applyProtection="1">
      <alignment horizontal="center" vertical="center"/>
      <protection locked="0"/>
    </xf>
    <xf numFmtId="3" fontId="13" fillId="78" borderId="69" xfId="433" applyNumberFormat="1" applyFont="1" applyFill="1" applyBorder="1" applyAlignment="1" applyProtection="1">
      <alignment horizontal="center" vertical="center"/>
      <protection locked="0"/>
    </xf>
    <xf numFmtId="3" fontId="13" fillId="78" borderId="37" xfId="433" applyNumberFormat="1" applyFont="1" applyFill="1" applyBorder="1" applyAlignment="1" applyProtection="1">
      <alignment horizontal="center" vertical="center"/>
      <protection locked="0"/>
    </xf>
    <xf numFmtId="1" fontId="2" fillId="78" borderId="70" xfId="433" applyNumberFormat="1" applyFont="1" applyFill="1" applyBorder="1" applyAlignment="1" applyProtection="1">
      <alignment horizontal="center"/>
      <protection/>
    </xf>
    <xf numFmtId="1" fontId="66" fillId="78" borderId="71" xfId="433" applyNumberFormat="1" applyFont="1" applyFill="1" applyBorder="1" applyAlignment="1" applyProtection="1">
      <alignment horizontal="center" vertical="center"/>
      <protection locked="0"/>
    </xf>
    <xf numFmtId="1" fontId="13" fillId="78" borderId="72" xfId="433" applyNumberFormat="1" applyFont="1" applyFill="1" applyBorder="1" applyProtection="1">
      <alignment/>
      <protection locked="0"/>
    </xf>
    <xf numFmtId="1" fontId="13" fillId="78" borderId="73" xfId="433" applyNumberFormat="1" applyFont="1" applyFill="1" applyBorder="1" applyProtection="1">
      <alignment/>
      <protection locked="0"/>
    </xf>
    <xf numFmtId="1" fontId="13" fillId="78" borderId="73" xfId="433" applyNumberFormat="1" applyFont="1" applyFill="1" applyBorder="1" applyAlignment="1" applyProtection="1">
      <alignment vertical="center"/>
      <protection locked="0"/>
    </xf>
    <xf numFmtId="1" fontId="13" fillId="78" borderId="73" xfId="433" applyNumberFormat="1" applyFont="1" applyFill="1" applyBorder="1" applyAlignment="1" applyProtection="1">
      <alignment horizontal="left"/>
      <protection locked="0"/>
    </xf>
    <xf numFmtId="1" fontId="13" fillId="78" borderId="74" xfId="433" applyNumberFormat="1" applyFont="1" applyFill="1" applyBorder="1" applyProtection="1">
      <alignment/>
      <protection locked="0"/>
    </xf>
    <xf numFmtId="172" fontId="4" fillId="78" borderId="38" xfId="433" applyNumberFormat="1" applyFont="1" applyFill="1" applyBorder="1" applyAlignment="1" applyProtection="1">
      <alignment horizontal="center" vertical="center"/>
      <protection locked="0"/>
    </xf>
    <xf numFmtId="3" fontId="4" fillId="78" borderId="38" xfId="433" applyNumberFormat="1" applyFont="1" applyFill="1" applyBorder="1" applyAlignment="1" applyProtection="1">
      <alignment horizontal="center" vertical="center"/>
      <protection locked="0"/>
    </xf>
    <xf numFmtId="173" fontId="4" fillId="78" borderId="38" xfId="433" applyNumberFormat="1" applyFont="1" applyFill="1" applyBorder="1" applyAlignment="1" applyProtection="1">
      <alignment horizontal="center" vertical="center"/>
      <protection locked="0"/>
    </xf>
    <xf numFmtId="1" fontId="4" fillId="78" borderId="38" xfId="433" applyNumberFormat="1" applyFont="1" applyFill="1" applyBorder="1" applyAlignment="1" applyProtection="1">
      <alignment horizontal="center" vertical="center"/>
      <protection locked="0"/>
    </xf>
    <xf numFmtId="173" fontId="4" fillId="78" borderId="38" xfId="433" applyNumberFormat="1" applyFont="1" applyFill="1" applyBorder="1" applyAlignment="1" applyProtection="1">
      <alignment horizontal="center" vertical="center" wrapText="1"/>
      <protection locked="0"/>
    </xf>
    <xf numFmtId="3" fontId="4" fillId="78" borderId="38" xfId="433" applyNumberFormat="1" applyFont="1" applyFill="1" applyBorder="1" applyAlignment="1" applyProtection="1">
      <alignment horizontal="center" vertical="center" wrapText="1"/>
      <protection locked="0"/>
    </xf>
    <xf numFmtId="172" fontId="4" fillId="78" borderId="3" xfId="433" applyNumberFormat="1" applyFont="1" applyFill="1" applyBorder="1" applyAlignment="1" applyProtection="1">
      <alignment horizontal="center" vertical="center"/>
      <protection locked="0"/>
    </xf>
    <xf numFmtId="3" fontId="4" fillId="78" borderId="3" xfId="433" applyNumberFormat="1" applyFont="1" applyFill="1" applyBorder="1" applyAlignment="1" applyProtection="1">
      <alignment horizontal="center" vertical="center"/>
      <protection locked="0"/>
    </xf>
    <xf numFmtId="173" fontId="4" fillId="78" borderId="3" xfId="433" applyNumberFormat="1" applyFont="1" applyFill="1" applyBorder="1" applyAlignment="1" applyProtection="1">
      <alignment horizontal="center" vertical="center"/>
      <protection locked="0"/>
    </xf>
    <xf numFmtId="1" fontId="4" fillId="78" borderId="3" xfId="433" applyNumberFormat="1" applyFont="1" applyFill="1" applyBorder="1" applyAlignment="1" applyProtection="1">
      <alignment horizontal="center" vertical="center"/>
      <protection locked="0"/>
    </xf>
    <xf numFmtId="173" fontId="4" fillId="78" borderId="3" xfId="433" applyNumberFormat="1" applyFont="1" applyFill="1" applyBorder="1" applyAlignment="1" applyProtection="1">
      <alignment horizontal="center" vertical="center" wrapText="1"/>
      <protection locked="0"/>
    </xf>
    <xf numFmtId="3" fontId="4" fillId="78" borderId="3" xfId="433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427" applyNumberFormat="1" applyFont="1" applyFill="1" applyBorder="1" applyAlignment="1">
      <alignment horizontal="center" vertical="center" wrapText="1"/>
      <protection/>
    </xf>
    <xf numFmtId="1" fontId="40" fillId="0" borderId="3" xfId="425" applyNumberFormat="1" applyFont="1" applyFill="1" applyBorder="1" applyAlignment="1">
      <alignment horizontal="center" vertical="center"/>
      <protection/>
    </xf>
    <xf numFmtId="1" fontId="21" fillId="0" borderId="3" xfId="425" applyNumberFormat="1" applyFont="1" applyFill="1" applyBorder="1" applyAlignment="1">
      <alignment horizontal="center" vertical="center"/>
      <protection/>
    </xf>
    <xf numFmtId="3" fontId="5" fillId="78" borderId="3" xfId="425" applyNumberFormat="1" applyFont="1" applyFill="1" applyBorder="1" applyAlignment="1">
      <alignment horizontal="center" vertical="center" wrapText="1"/>
      <protection/>
    </xf>
    <xf numFmtId="172" fontId="40" fillId="78" borderId="3" xfId="425" applyNumberFormat="1" applyFont="1" applyFill="1" applyBorder="1" applyAlignment="1">
      <alignment horizontal="center" vertical="center"/>
      <protection/>
    </xf>
    <xf numFmtId="49" fontId="40" fillId="78" borderId="3" xfId="425" applyNumberFormat="1" applyFont="1" applyFill="1" applyBorder="1" applyAlignment="1">
      <alignment horizontal="center" vertical="center"/>
      <protection/>
    </xf>
    <xf numFmtId="0" fontId="23" fillId="0" borderId="75" xfId="422" applyFont="1" applyFill="1" applyBorder="1" applyAlignment="1">
      <alignment horizontal="center" vertical="center" wrapText="1"/>
      <protection/>
    </xf>
    <xf numFmtId="0" fontId="23" fillId="0" borderId="76" xfId="422" applyFont="1" applyFill="1" applyBorder="1" applyAlignment="1">
      <alignment horizontal="center" vertical="center" wrapText="1"/>
      <protection/>
    </xf>
    <xf numFmtId="0" fontId="22" fillId="0" borderId="0" xfId="422" applyFont="1" applyAlignment="1">
      <alignment horizontal="center" vertical="center" wrapText="1"/>
      <protection/>
    </xf>
    <xf numFmtId="0" fontId="37" fillId="0" borderId="0" xfId="437" applyFont="1" applyFill="1" applyBorder="1" applyAlignment="1">
      <alignment horizontal="left" wrapText="1"/>
      <protection/>
    </xf>
    <xf numFmtId="0" fontId="26" fillId="0" borderId="0" xfId="422" applyFont="1" applyFill="1" applyBorder="1" applyAlignment="1">
      <alignment horizontal="center" vertical="center" wrapText="1"/>
      <protection/>
    </xf>
    <xf numFmtId="0" fontId="42" fillId="0" borderId="0" xfId="422" applyFont="1" applyFill="1" applyBorder="1" applyAlignment="1">
      <alignment horizontal="center" vertical="center" wrapText="1"/>
      <protection/>
    </xf>
    <xf numFmtId="0" fontId="38" fillId="0" borderId="0" xfId="422" applyFont="1" applyFill="1" applyBorder="1" applyAlignment="1">
      <alignment horizontal="right"/>
      <protection/>
    </xf>
    <xf numFmtId="0" fontId="27" fillId="0" borderId="77" xfId="422" applyFont="1" applyFill="1" applyBorder="1" applyAlignment="1">
      <alignment horizontal="center" vertical="center" wrapText="1"/>
      <protection/>
    </xf>
    <xf numFmtId="0" fontId="27" fillId="0" borderId="60" xfId="422" applyFont="1" applyFill="1" applyBorder="1" applyAlignment="1">
      <alignment horizontal="center" vertical="center" wrapText="1"/>
      <protection/>
    </xf>
    <xf numFmtId="0" fontId="23" fillId="0" borderId="78" xfId="422" applyFont="1" applyFill="1" applyBorder="1" applyAlignment="1">
      <alignment horizontal="center" vertical="center" wrapText="1"/>
      <protection/>
    </xf>
    <xf numFmtId="0" fontId="23" fillId="0" borderId="79" xfId="422" applyFont="1" applyFill="1" applyBorder="1" applyAlignment="1">
      <alignment horizontal="center" vertical="center" wrapText="1"/>
      <protection/>
    </xf>
    <xf numFmtId="0" fontId="23" fillId="0" borderId="80" xfId="422" applyFont="1" applyFill="1" applyBorder="1" applyAlignment="1">
      <alignment horizontal="center" vertical="center" wrapText="1"/>
      <protection/>
    </xf>
    <xf numFmtId="0" fontId="23" fillId="0" borderId="81" xfId="422" applyFont="1" applyFill="1" applyBorder="1" applyAlignment="1">
      <alignment horizontal="center" vertical="center" wrapText="1"/>
      <protection/>
    </xf>
    <xf numFmtId="0" fontId="23" fillId="0" borderId="82" xfId="422" applyFont="1" applyFill="1" applyBorder="1" applyAlignment="1">
      <alignment horizontal="center" vertical="center" wrapText="1"/>
      <protection/>
    </xf>
    <xf numFmtId="0" fontId="44" fillId="0" borderId="28" xfId="422" applyFont="1" applyFill="1" applyBorder="1" applyAlignment="1">
      <alignment horizontal="center" vertical="center" wrapText="1"/>
      <protection/>
    </xf>
    <xf numFmtId="0" fontId="44" fillId="0" borderId="83" xfId="422" applyFont="1" applyFill="1" applyBorder="1" applyAlignment="1">
      <alignment horizontal="center" vertical="center" wrapText="1"/>
      <protection/>
    </xf>
    <xf numFmtId="0" fontId="44" fillId="0" borderId="84" xfId="422" applyFont="1" applyFill="1" applyBorder="1" applyAlignment="1">
      <alignment horizontal="center" vertical="center" wrapText="1"/>
      <protection/>
    </xf>
    <xf numFmtId="0" fontId="44" fillId="0" borderId="3" xfId="422" applyFont="1" applyFill="1" applyBorder="1" applyAlignment="1">
      <alignment horizontal="center" vertical="center" wrapText="1"/>
      <protection/>
    </xf>
    <xf numFmtId="0" fontId="44" fillId="0" borderId="24" xfId="422" applyFont="1" applyFill="1" applyBorder="1" applyAlignment="1">
      <alignment horizontal="center" vertical="center" wrapText="1"/>
      <protection/>
    </xf>
    <xf numFmtId="0" fontId="34" fillId="0" borderId="0" xfId="436" applyFont="1" applyFill="1" applyAlignment="1">
      <alignment horizontal="center" vertical="top" wrapText="1"/>
      <protection/>
    </xf>
    <xf numFmtId="0" fontId="34" fillId="0" borderId="85" xfId="436" applyFont="1" applyFill="1" applyBorder="1" applyAlignment="1">
      <alignment horizontal="center" vertical="top" wrapText="1"/>
      <protection/>
    </xf>
    <xf numFmtId="0" fontId="34" fillId="0" borderId="23" xfId="436" applyFont="1" applyFill="1" applyBorder="1" applyAlignment="1">
      <alignment horizontal="center" vertical="top" wrapText="1"/>
      <protection/>
    </xf>
    <xf numFmtId="0" fontId="35" fillId="0" borderId="81" xfId="436" applyFont="1" applyBorder="1" applyAlignment="1">
      <alignment horizontal="center" vertical="center" wrapText="1"/>
      <protection/>
    </xf>
    <xf numFmtId="0" fontId="35" fillId="0" borderId="3" xfId="436" applyFont="1" applyBorder="1" applyAlignment="1">
      <alignment horizontal="center" vertical="center" wrapText="1"/>
      <protection/>
    </xf>
    <xf numFmtId="0" fontId="35" fillId="0" borderId="82" xfId="436" applyFont="1" applyBorder="1" applyAlignment="1">
      <alignment horizontal="center" vertical="center" wrapText="1"/>
      <protection/>
    </xf>
    <xf numFmtId="0" fontId="22" fillId="0" borderId="0" xfId="438" applyFont="1" applyFill="1" applyAlignment="1">
      <alignment horizontal="center" wrapText="1"/>
      <protection/>
    </xf>
    <xf numFmtId="0" fontId="24" fillId="0" borderId="0" xfId="438" applyFont="1" applyFill="1" applyAlignment="1">
      <alignment horizontal="center"/>
      <protection/>
    </xf>
    <xf numFmtId="0" fontId="25" fillId="0" borderId="77" xfId="438" applyFont="1" applyFill="1" applyBorder="1" applyAlignment="1">
      <alignment horizontal="center"/>
      <protection/>
    </xf>
    <xf numFmtId="0" fontId="25" fillId="0" borderId="86" xfId="438" applyFont="1" applyFill="1" applyBorder="1" applyAlignment="1">
      <alignment horizontal="center"/>
      <protection/>
    </xf>
    <xf numFmtId="2" fontId="26" fillId="0" borderId="81" xfId="438" applyNumberFormat="1" applyFont="1" applyFill="1" applyBorder="1" applyAlignment="1">
      <alignment horizontal="center" vertical="center" wrapText="1"/>
      <protection/>
    </xf>
    <xf numFmtId="2" fontId="26" fillId="0" borderId="58" xfId="438" applyNumberFormat="1" applyFont="1" applyFill="1" applyBorder="1" applyAlignment="1">
      <alignment horizontal="center" vertical="center" wrapText="1"/>
      <protection/>
    </xf>
    <xf numFmtId="0" fontId="26" fillId="0" borderId="81" xfId="438" applyFont="1" applyFill="1" applyBorder="1" applyAlignment="1">
      <alignment horizontal="center" vertical="center" wrapText="1"/>
      <protection/>
    </xf>
    <xf numFmtId="0" fontId="26" fillId="0" borderId="58" xfId="438" applyFont="1" applyFill="1" applyBorder="1" applyAlignment="1">
      <alignment horizontal="center" vertical="center" wrapText="1"/>
      <protection/>
    </xf>
    <xf numFmtId="14" fontId="26" fillId="0" borderId="81" xfId="386" applyNumberFormat="1" applyFont="1" applyBorder="1" applyAlignment="1">
      <alignment horizontal="center" vertical="center" wrapText="1"/>
      <protection/>
    </xf>
    <xf numFmtId="14" fontId="26" fillId="0" borderId="82" xfId="386" applyNumberFormat="1" applyFont="1" applyBorder="1" applyAlignment="1">
      <alignment horizontal="center" vertical="center" wrapText="1"/>
      <protection/>
    </xf>
    <xf numFmtId="0" fontId="29" fillId="0" borderId="0" xfId="438" applyFont="1" applyFill="1" applyAlignment="1">
      <alignment horizontal="center" wrapText="1"/>
      <protection/>
    </xf>
    <xf numFmtId="0" fontId="24" fillId="0" borderId="0" xfId="438" applyFont="1" applyFill="1" applyAlignment="1">
      <alignment horizontal="center" wrapText="1"/>
      <protection/>
    </xf>
    <xf numFmtId="0" fontId="25" fillId="0" borderId="85" xfId="438" applyFont="1" applyFill="1" applyBorder="1" applyAlignment="1">
      <alignment horizontal="center"/>
      <protection/>
    </xf>
    <xf numFmtId="0" fontId="25" fillId="0" borderId="57" xfId="438" applyFont="1" applyFill="1" applyBorder="1" applyAlignment="1">
      <alignment horizontal="center"/>
      <protection/>
    </xf>
    <xf numFmtId="0" fontId="22" fillId="0" borderId="81" xfId="438" applyFont="1" applyFill="1" applyBorder="1" applyAlignment="1">
      <alignment horizontal="center" vertical="center" wrapText="1"/>
      <protection/>
    </xf>
    <xf numFmtId="0" fontId="22" fillId="0" borderId="58" xfId="438" applyFont="1" applyFill="1" applyBorder="1" applyAlignment="1">
      <alignment horizontal="center" vertical="center" wrapText="1"/>
      <protection/>
    </xf>
    <xf numFmtId="0" fontId="22" fillId="0" borderId="82" xfId="438" applyFont="1" applyFill="1" applyBorder="1" applyAlignment="1">
      <alignment horizontal="center" vertical="center" wrapText="1"/>
      <protection/>
    </xf>
    <xf numFmtId="173" fontId="40" fillId="0" borderId="28" xfId="425" applyNumberFormat="1" applyFont="1" applyFill="1" applyBorder="1" applyAlignment="1">
      <alignment horizontal="center" vertical="center"/>
      <protection/>
    </xf>
    <xf numFmtId="173" fontId="40" fillId="0" borderId="37" xfId="425" applyNumberFormat="1" applyFont="1" applyFill="1" applyBorder="1" applyAlignment="1">
      <alignment horizontal="center" vertical="center"/>
      <protection/>
    </xf>
    <xf numFmtId="0" fontId="35" fillId="0" borderId="0" xfId="429" applyFont="1" applyAlignment="1">
      <alignment horizontal="center"/>
      <protection/>
    </xf>
    <xf numFmtId="0" fontId="35" fillId="0" borderId="66" xfId="426" applyFont="1" applyFill="1" applyBorder="1" applyAlignment="1">
      <alignment horizontal="center" vertical="top" wrapText="1"/>
      <protection/>
    </xf>
    <xf numFmtId="0" fontId="4" fillId="0" borderId="87" xfId="425" applyFont="1" applyFill="1" applyBorder="1" applyAlignment="1">
      <alignment horizontal="center" vertical="center" wrapText="1"/>
      <protection/>
    </xf>
    <xf numFmtId="0" fontId="4" fillId="0" borderId="38" xfId="425" applyFont="1" applyFill="1" applyBorder="1" applyAlignment="1">
      <alignment horizontal="center" vertical="center" wrapText="1"/>
      <protection/>
    </xf>
    <xf numFmtId="0" fontId="4" fillId="0" borderId="3" xfId="425" applyFont="1" applyFill="1" applyBorder="1" applyAlignment="1">
      <alignment horizontal="center" vertical="center" wrapText="1"/>
      <protection/>
    </xf>
    <xf numFmtId="0" fontId="4" fillId="0" borderId="0" xfId="425" applyFont="1" applyFill="1" applyBorder="1" applyAlignment="1">
      <alignment horizontal="center" vertical="center" wrapText="1"/>
      <protection/>
    </xf>
    <xf numFmtId="0" fontId="4" fillId="0" borderId="66" xfId="425" applyFont="1" applyFill="1" applyBorder="1" applyAlignment="1">
      <alignment horizontal="center" vertical="center" wrapText="1"/>
      <protection/>
    </xf>
    <xf numFmtId="0" fontId="6" fillId="0" borderId="28" xfId="425" applyFont="1" applyFill="1" applyBorder="1" applyAlignment="1">
      <alignment horizontal="center" vertical="center"/>
      <protection/>
    </xf>
    <xf numFmtId="0" fontId="6" fillId="0" borderId="37" xfId="425" applyFont="1" applyFill="1" applyBorder="1" applyAlignment="1">
      <alignment horizontal="center" vertical="center"/>
      <protection/>
    </xf>
    <xf numFmtId="0" fontId="10" fillId="0" borderId="88" xfId="425" applyFont="1" applyFill="1" applyBorder="1" applyAlignment="1">
      <alignment horizontal="left" vertical="center" wrapText="1"/>
      <protection/>
    </xf>
    <xf numFmtId="0" fontId="68" fillId="0" borderId="88" xfId="425" applyFont="1" applyFill="1" applyBorder="1" applyAlignment="1">
      <alignment horizontal="center" vertical="center" wrapText="1"/>
      <protection/>
    </xf>
    <xf numFmtId="0" fontId="68" fillId="0" borderId="66" xfId="425" applyFont="1" applyFill="1" applyBorder="1" applyAlignment="1">
      <alignment horizontal="center" vertical="center" wrapText="1"/>
      <protection/>
    </xf>
    <xf numFmtId="0" fontId="40" fillId="0" borderId="39" xfId="425" applyFont="1" applyFill="1" applyBorder="1" applyAlignment="1">
      <alignment horizontal="center" vertical="center"/>
      <protection/>
    </xf>
    <xf numFmtId="0" fontId="40" fillId="0" borderId="69" xfId="425" applyFont="1" applyFill="1" applyBorder="1" applyAlignment="1">
      <alignment horizontal="center" vertical="center"/>
      <protection/>
    </xf>
    <xf numFmtId="1" fontId="15" fillId="78" borderId="3" xfId="433" applyNumberFormat="1" applyFont="1" applyFill="1" applyBorder="1" applyAlignment="1" applyProtection="1">
      <alignment horizontal="center" vertical="center" wrapText="1"/>
      <protection/>
    </xf>
    <xf numFmtId="1" fontId="15" fillId="78" borderId="58" xfId="433" applyNumberFormat="1" applyFont="1" applyFill="1" applyBorder="1" applyAlignment="1" applyProtection="1">
      <alignment horizontal="center" vertical="center" wrapText="1"/>
      <protection/>
    </xf>
    <xf numFmtId="1" fontId="15" fillId="78" borderId="38" xfId="433" applyNumberFormat="1" applyFont="1" applyFill="1" applyBorder="1" applyAlignment="1" applyProtection="1">
      <alignment horizontal="center" vertical="center" wrapText="1"/>
      <protection/>
    </xf>
    <xf numFmtId="1" fontId="17" fillId="78" borderId="3" xfId="433" applyNumberFormat="1" applyFont="1" applyFill="1" applyBorder="1" applyAlignment="1" applyProtection="1">
      <alignment horizontal="center" vertical="center" wrapText="1"/>
      <protection/>
    </xf>
    <xf numFmtId="1" fontId="2" fillId="78" borderId="58" xfId="433" applyNumberFormat="1" applyFont="1" applyFill="1" applyBorder="1" applyAlignment="1" applyProtection="1">
      <alignment horizontal="center" vertical="center"/>
      <protection locked="0"/>
    </xf>
    <xf numFmtId="1" fontId="2" fillId="78" borderId="38" xfId="433" applyNumberFormat="1" applyFont="1" applyFill="1" applyBorder="1" applyAlignment="1" applyProtection="1">
      <alignment horizontal="center" vertical="center"/>
      <protection locked="0"/>
    </xf>
    <xf numFmtId="1" fontId="12" fillId="78" borderId="3" xfId="433" applyNumberFormat="1" applyFont="1" applyFill="1" applyBorder="1" applyAlignment="1" applyProtection="1">
      <alignment horizontal="center" vertical="center" wrapText="1"/>
      <protection/>
    </xf>
    <xf numFmtId="1" fontId="16" fillId="78" borderId="3" xfId="433" applyNumberFormat="1" applyFont="1" applyFill="1" applyBorder="1" applyAlignment="1" applyProtection="1">
      <alignment horizontal="center" vertical="center" wrapText="1"/>
      <protection/>
    </xf>
    <xf numFmtId="1" fontId="12" fillId="78" borderId="58" xfId="433" applyNumberFormat="1" applyFont="1" applyFill="1" applyBorder="1" applyAlignment="1" applyProtection="1">
      <alignment horizontal="center" vertical="center" wrapText="1"/>
      <protection/>
    </xf>
    <xf numFmtId="1" fontId="12" fillId="78" borderId="38" xfId="433" applyNumberFormat="1" applyFont="1" applyFill="1" applyBorder="1" applyAlignment="1" applyProtection="1">
      <alignment horizontal="center" vertical="center" wrapText="1"/>
      <protection/>
    </xf>
    <xf numFmtId="1" fontId="13" fillId="78" borderId="3" xfId="433" applyNumberFormat="1" applyFont="1" applyFill="1" applyBorder="1" applyAlignment="1" applyProtection="1">
      <alignment horizontal="center" vertical="center" wrapText="1"/>
      <protection/>
    </xf>
    <xf numFmtId="1" fontId="13" fillId="78" borderId="89" xfId="433" applyNumberFormat="1" applyFont="1" applyFill="1" applyBorder="1" applyAlignment="1" applyProtection="1">
      <alignment horizontal="center" vertical="center" wrapText="1"/>
      <protection/>
    </xf>
    <xf numFmtId="1" fontId="13" fillId="78" borderId="88" xfId="433" applyNumberFormat="1" applyFont="1" applyFill="1" applyBorder="1" applyAlignment="1" applyProtection="1">
      <alignment horizontal="center" vertical="center" wrapText="1"/>
      <protection/>
    </xf>
    <xf numFmtId="1" fontId="13" fillId="78" borderId="67" xfId="433" applyNumberFormat="1" applyFont="1" applyFill="1" applyBorder="1" applyAlignment="1" applyProtection="1">
      <alignment horizontal="center" vertical="center" wrapText="1"/>
      <protection/>
    </xf>
    <xf numFmtId="1" fontId="13" fillId="78" borderId="90" xfId="433" applyNumberFormat="1" applyFont="1" applyFill="1" applyBorder="1" applyAlignment="1" applyProtection="1">
      <alignment horizontal="center" vertical="center" wrapText="1"/>
      <protection/>
    </xf>
    <xf numFmtId="1" fontId="13" fillId="78" borderId="0" xfId="433" applyNumberFormat="1" applyFont="1" applyFill="1" applyBorder="1" applyAlignment="1" applyProtection="1">
      <alignment horizontal="center" vertical="center" wrapText="1"/>
      <protection/>
    </xf>
    <xf numFmtId="1" fontId="13" fillId="78" borderId="91" xfId="433" applyNumberFormat="1" applyFont="1" applyFill="1" applyBorder="1" applyAlignment="1" applyProtection="1">
      <alignment horizontal="center" vertical="center" wrapText="1"/>
      <protection/>
    </xf>
    <xf numFmtId="1" fontId="13" fillId="78" borderId="39" xfId="433" applyNumberFormat="1" applyFont="1" applyFill="1" applyBorder="1" applyAlignment="1" applyProtection="1">
      <alignment horizontal="center" vertical="center" wrapText="1"/>
      <protection/>
    </xf>
    <xf numFmtId="1" fontId="13" fillId="78" borderId="66" xfId="433" applyNumberFormat="1" applyFont="1" applyFill="1" applyBorder="1" applyAlignment="1" applyProtection="1">
      <alignment horizontal="center" vertical="center" wrapText="1"/>
      <protection/>
    </xf>
    <xf numFmtId="1" fontId="13" fillId="78" borderId="69" xfId="433" applyNumberFormat="1" applyFont="1" applyFill="1" applyBorder="1" applyAlignment="1" applyProtection="1">
      <alignment horizontal="center" vertical="center" wrapText="1"/>
      <protection/>
    </xf>
    <xf numFmtId="1" fontId="13" fillId="78" borderId="28" xfId="433" applyNumberFormat="1" applyFont="1" applyFill="1" applyBorder="1" applyAlignment="1" applyProtection="1">
      <alignment horizontal="center" vertical="center" wrapText="1"/>
      <protection/>
    </xf>
    <xf numFmtId="1" fontId="13" fillId="78" borderId="83" xfId="433" applyNumberFormat="1" applyFont="1" applyFill="1" applyBorder="1" applyAlignment="1" applyProtection="1">
      <alignment horizontal="center" vertical="center" wrapText="1"/>
      <protection/>
    </xf>
    <xf numFmtId="1" fontId="13" fillId="78" borderId="37" xfId="433" applyNumberFormat="1" applyFont="1" applyFill="1" applyBorder="1" applyAlignment="1" applyProtection="1">
      <alignment horizontal="center" vertical="center" wrapText="1"/>
      <protection/>
    </xf>
    <xf numFmtId="1" fontId="13" fillId="78" borderId="58" xfId="433" applyNumberFormat="1" applyFont="1" applyFill="1" applyBorder="1" applyAlignment="1" applyProtection="1">
      <alignment horizontal="center" vertical="center" wrapText="1"/>
      <protection/>
    </xf>
    <xf numFmtId="1" fontId="16" fillId="78" borderId="28" xfId="433" applyNumberFormat="1" applyFont="1" applyFill="1" applyBorder="1" applyAlignment="1" applyProtection="1">
      <alignment horizontal="center" vertical="center" wrapText="1"/>
      <protection/>
    </xf>
    <xf numFmtId="1" fontId="16" fillId="78" borderId="37" xfId="433" applyNumberFormat="1" applyFont="1" applyFill="1" applyBorder="1" applyAlignment="1" applyProtection="1">
      <alignment horizontal="center" vertical="center" wrapText="1"/>
      <protection/>
    </xf>
    <xf numFmtId="1" fontId="13" fillId="78" borderId="3" xfId="433" applyNumberFormat="1" applyFont="1" applyFill="1" applyBorder="1" applyAlignment="1" applyProtection="1">
      <alignment horizontal="center" vertical="center" wrapText="1"/>
      <protection locked="0"/>
    </xf>
    <xf numFmtId="1" fontId="14" fillId="78" borderId="89" xfId="433" applyNumberFormat="1" applyFont="1" applyFill="1" applyBorder="1" applyAlignment="1" applyProtection="1">
      <alignment horizontal="center" vertical="center" wrapText="1"/>
      <protection/>
    </xf>
    <xf numFmtId="1" fontId="14" fillId="78" borderId="88" xfId="433" applyNumberFormat="1" applyFont="1" applyFill="1" applyBorder="1" applyAlignment="1" applyProtection="1">
      <alignment horizontal="center" vertical="center" wrapText="1"/>
      <protection/>
    </xf>
    <xf numFmtId="1" fontId="14" fillId="78" borderId="67" xfId="433" applyNumberFormat="1" applyFont="1" applyFill="1" applyBorder="1" applyAlignment="1" applyProtection="1">
      <alignment horizontal="center" vertical="center" wrapText="1"/>
      <protection/>
    </xf>
    <xf numFmtId="1" fontId="14" fillId="78" borderId="90" xfId="433" applyNumberFormat="1" applyFont="1" applyFill="1" applyBorder="1" applyAlignment="1" applyProtection="1">
      <alignment horizontal="center" vertical="center" wrapText="1"/>
      <protection/>
    </xf>
    <xf numFmtId="1" fontId="14" fillId="78" borderId="0" xfId="433" applyNumberFormat="1" applyFont="1" applyFill="1" applyBorder="1" applyAlignment="1" applyProtection="1">
      <alignment horizontal="center" vertical="center" wrapText="1"/>
      <protection/>
    </xf>
    <xf numFmtId="1" fontId="14" fillId="78" borderId="91" xfId="433" applyNumberFormat="1" applyFont="1" applyFill="1" applyBorder="1" applyAlignment="1" applyProtection="1">
      <alignment horizontal="center" vertical="center" wrapText="1"/>
      <protection/>
    </xf>
    <xf numFmtId="1" fontId="14" fillId="78" borderId="39" xfId="433" applyNumberFormat="1" applyFont="1" applyFill="1" applyBorder="1" applyAlignment="1" applyProtection="1">
      <alignment horizontal="center" vertical="center" wrapText="1"/>
      <protection/>
    </xf>
    <xf numFmtId="1" fontId="14" fillId="78" borderId="66" xfId="433" applyNumberFormat="1" applyFont="1" applyFill="1" applyBorder="1" applyAlignment="1" applyProtection="1">
      <alignment horizontal="center" vertical="center" wrapText="1"/>
      <protection/>
    </xf>
    <xf numFmtId="1" fontId="14" fillId="78" borderId="69" xfId="433" applyNumberFormat="1" applyFont="1" applyFill="1" applyBorder="1" applyAlignment="1" applyProtection="1">
      <alignment horizontal="center" vertical="center" wrapText="1"/>
      <protection/>
    </xf>
    <xf numFmtId="1" fontId="34" fillId="78" borderId="0" xfId="433" applyNumberFormat="1" applyFont="1" applyFill="1" applyAlignment="1" applyProtection="1">
      <alignment horizontal="center"/>
      <protection locked="0"/>
    </xf>
    <xf numFmtId="1" fontId="34" fillId="78" borderId="66" xfId="433" applyNumberFormat="1" applyFont="1" applyFill="1" applyBorder="1" applyAlignment="1" applyProtection="1">
      <alignment horizontal="center"/>
      <protection locked="0"/>
    </xf>
    <xf numFmtId="1" fontId="2" fillId="78" borderId="92" xfId="433" applyNumberFormat="1" applyFont="1" applyFill="1" applyBorder="1" applyAlignment="1" applyProtection="1">
      <alignment horizontal="center"/>
      <protection/>
    </xf>
    <xf numFmtId="1" fontId="2" fillId="78" borderId="93" xfId="433" applyNumberFormat="1" applyFont="1" applyFill="1" applyBorder="1" applyAlignment="1" applyProtection="1">
      <alignment horizontal="center"/>
      <protection/>
    </xf>
    <xf numFmtId="1" fontId="2" fillId="78" borderId="72" xfId="433" applyNumberFormat="1" applyFont="1" applyFill="1" applyBorder="1" applyAlignment="1" applyProtection="1">
      <alignment horizontal="center"/>
      <protection/>
    </xf>
    <xf numFmtId="1" fontId="15" fillId="78" borderId="37" xfId="433" applyNumberFormat="1" applyFont="1" applyFill="1" applyBorder="1" applyAlignment="1" applyProtection="1">
      <alignment horizontal="center" vertical="center" wrapText="1"/>
      <protection/>
    </xf>
    <xf numFmtId="1" fontId="3" fillId="78" borderId="0" xfId="433" applyNumberFormat="1" applyFont="1" applyFill="1" applyBorder="1" applyAlignment="1" applyProtection="1">
      <alignment/>
      <protection locked="0"/>
    </xf>
  </cellXfs>
  <cellStyles count="463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2" xfId="20"/>
    <cellStyle name="20% - Accent2 2" xfId="21"/>
    <cellStyle name="20% - Accent2 2 2" xfId="22"/>
    <cellStyle name="20% - Accent3" xfId="23"/>
    <cellStyle name="20% - Accent3 2" xfId="24"/>
    <cellStyle name="20% - Accent3 2 2" xfId="25"/>
    <cellStyle name="20% - Accent4" xfId="26"/>
    <cellStyle name="20% - Accent4 2" xfId="27"/>
    <cellStyle name="20% - Accent4 2 2" xfId="28"/>
    <cellStyle name="20% - Accent5" xfId="29"/>
    <cellStyle name="20% - Accent5 2" xfId="30"/>
    <cellStyle name="20% - Accent5 2 2" xfId="31"/>
    <cellStyle name="20% - Accent6" xfId="32"/>
    <cellStyle name="20% - Accent6 2" xfId="33"/>
    <cellStyle name="20% - Accent6 2 2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— акцент1 4" xfId="41"/>
    <cellStyle name="20% — акцент1 5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— акцент2 4" xfId="49"/>
    <cellStyle name="20% — акцент2 5" xfId="50"/>
    <cellStyle name="20% - Акцент3" xfId="51"/>
    <cellStyle name="20% — акцент3" xfId="52"/>
    <cellStyle name="20% - Акцент3 2" xfId="53"/>
    <cellStyle name="20% — акцент3 2" xfId="54"/>
    <cellStyle name="20% - Акцент3 3" xfId="55"/>
    <cellStyle name="20% — акцент3 3" xfId="56"/>
    <cellStyle name="20% — акцент3 4" xfId="57"/>
    <cellStyle name="20% — акцент3 5" xfId="58"/>
    <cellStyle name="20% - Акцент4" xfId="59"/>
    <cellStyle name="20% — акцент4" xfId="60"/>
    <cellStyle name="20% - Акцент4 2" xfId="61"/>
    <cellStyle name="20% — акцент4 2" xfId="62"/>
    <cellStyle name="20% - Акцент4 3" xfId="63"/>
    <cellStyle name="20% — акцент4 3" xfId="64"/>
    <cellStyle name="20% — акцент4 4" xfId="65"/>
    <cellStyle name="20% — акцент4 5" xfId="66"/>
    <cellStyle name="20% - Акцент5" xfId="67"/>
    <cellStyle name="20% — акцент5" xfId="68"/>
    <cellStyle name="20% - Акцент5 2" xfId="69"/>
    <cellStyle name="20% — акцент5 2" xfId="70"/>
    <cellStyle name="20% - Акцент5 3" xfId="71"/>
    <cellStyle name="20% — акцент5 3" xfId="72"/>
    <cellStyle name="20% — акцент5 4" xfId="73"/>
    <cellStyle name="20% — акцент5 5" xfId="74"/>
    <cellStyle name="20% - Акцент6" xfId="75"/>
    <cellStyle name="20% — акцент6" xfId="76"/>
    <cellStyle name="20% - Акцент6 2" xfId="77"/>
    <cellStyle name="20% — акцент6 2" xfId="78"/>
    <cellStyle name="20% - Акцент6 3" xfId="79"/>
    <cellStyle name="20% — акцент6 3" xfId="80"/>
    <cellStyle name="20% — акцент6 4" xfId="81"/>
    <cellStyle name="20% — акцент6 5" xfId="82"/>
    <cellStyle name="20% – Акцентування1" xfId="83"/>
    <cellStyle name="20% – Акцентування1 2" xfId="84"/>
    <cellStyle name="20% – Акцентування2" xfId="85"/>
    <cellStyle name="20% – Акцентування2 2" xfId="86"/>
    <cellStyle name="20% – Акцентування3" xfId="87"/>
    <cellStyle name="20% – Акцентування3 2" xfId="88"/>
    <cellStyle name="20% – Акцентування4" xfId="89"/>
    <cellStyle name="20% – Акцентування4 2" xfId="90"/>
    <cellStyle name="20% – Акцентування5" xfId="91"/>
    <cellStyle name="20% – Акцентування5 2" xfId="92"/>
    <cellStyle name="20% – Акцентування6" xfId="93"/>
    <cellStyle name="20% – Акцентування6 2" xfId="94"/>
    <cellStyle name="40% - Accent1" xfId="95"/>
    <cellStyle name="40% - Accent1 2" xfId="96"/>
    <cellStyle name="40% - Accent1 2 2" xfId="97"/>
    <cellStyle name="40% - Accent2" xfId="98"/>
    <cellStyle name="40% - Accent2 2" xfId="99"/>
    <cellStyle name="40% - Accent2 2 2" xfId="100"/>
    <cellStyle name="40% - Accent3" xfId="101"/>
    <cellStyle name="40% - Accent3 2" xfId="102"/>
    <cellStyle name="40% - Accent3 2 2" xfId="103"/>
    <cellStyle name="40% - Accent4" xfId="104"/>
    <cellStyle name="40% - Accent4 2" xfId="105"/>
    <cellStyle name="40% - Accent4 2 2" xfId="106"/>
    <cellStyle name="40% - Accent5" xfId="107"/>
    <cellStyle name="40% - Accent5 2" xfId="108"/>
    <cellStyle name="40% - Accent5 2 2" xfId="109"/>
    <cellStyle name="40% - Accent6" xfId="110"/>
    <cellStyle name="40% - Accent6 2" xfId="111"/>
    <cellStyle name="40% - Accent6 2 2" xfId="112"/>
    <cellStyle name="40% - Акцент1" xfId="113"/>
    <cellStyle name="40% — акцент1" xfId="114"/>
    <cellStyle name="40% - Акцент1 2" xfId="115"/>
    <cellStyle name="40% — акцент1 2" xfId="116"/>
    <cellStyle name="40% - Акцент1 3" xfId="117"/>
    <cellStyle name="40% — акцент1 3" xfId="118"/>
    <cellStyle name="40% — акцент1 4" xfId="119"/>
    <cellStyle name="40% — акцент1 5" xfId="120"/>
    <cellStyle name="40% - Акцент2" xfId="121"/>
    <cellStyle name="40% — акцент2" xfId="122"/>
    <cellStyle name="40% - Акцент2 2" xfId="123"/>
    <cellStyle name="40% — акцент2 2" xfId="124"/>
    <cellStyle name="40% - Акцент2 3" xfId="125"/>
    <cellStyle name="40% — акцент2 3" xfId="126"/>
    <cellStyle name="40% — акцент2 4" xfId="127"/>
    <cellStyle name="40% — акцент2 5" xfId="128"/>
    <cellStyle name="40% - Акцент3" xfId="129"/>
    <cellStyle name="40% — акцент3" xfId="130"/>
    <cellStyle name="40% - Акцент3 2" xfId="131"/>
    <cellStyle name="40% — акцент3 2" xfId="132"/>
    <cellStyle name="40% - Акцент3 3" xfId="133"/>
    <cellStyle name="40% — акцент3 3" xfId="134"/>
    <cellStyle name="40% — акцент3 4" xfId="135"/>
    <cellStyle name="40% — акцент3 5" xfId="136"/>
    <cellStyle name="40% - Акцент4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— акцент4 4" xfId="143"/>
    <cellStyle name="40% — акцент4 5" xfId="144"/>
    <cellStyle name="40% - Акцент5" xfId="145"/>
    <cellStyle name="40% — акцент5" xfId="146"/>
    <cellStyle name="40% - Акцент5 2" xfId="147"/>
    <cellStyle name="40% — акцент5 2" xfId="148"/>
    <cellStyle name="40% - Акцент5 3" xfId="149"/>
    <cellStyle name="40% — акцент5 3" xfId="150"/>
    <cellStyle name="40% — акцент5 4" xfId="151"/>
    <cellStyle name="40% — акцент5 5" xfId="152"/>
    <cellStyle name="40% - Акцент6" xfId="153"/>
    <cellStyle name="40% — акцент6" xfId="154"/>
    <cellStyle name="40% - Акцент6 2" xfId="155"/>
    <cellStyle name="40% — акцент6 2" xfId="156"/>
    <cellStyle name="40% - Акцент6 3" xfId="157"/>
    <cellStyle name="40% — акцент6 3" xfId="158"/>
    <cellStyle name="40% — акцент6 4" xfId="159"/>
    <cellStyle name="40% — акцент6 5" xfId="160"/>
    <cellStyle name="40% – Акцентування1" xfId="161"/>
    <cellStyle name="40% – Акцентування1 2" xfId="162"/>
    <cellStyle name="40% – Акцентування2" xfId="163"/>
    <cellStyle name="40% – Акцентування2 2" xfId="164"/>
    <cellStyle name="40% – Акцентування3" xfId="165"/>
    <cellStyle name="40% – Акцентування3 2" xfId="166"/>
    <cellStyle name="40% – Акцентування4" xfId="167"/>
    <cellStyle name="40% – Акцентування4 2" xfId="168"/>
    <cellStyle name="40% – Акцентування5" xfId="169"/>
    <cellStyle name="40% – Акцентування5 2" xfId="170"/>
    <cellStyle name="40% – Акцентування6" xfId="171"/>
    <cellStyle name="40% – Акцентування6 2" xfId="172"/>
    <cellStyle name="60% - Accent1" xfId="173"/>
    <cellStyle name="60% - Accent1 2" xfId="174"/>
    <cellStyle name="60% - Accent1 2 2" xfId="175"/>
    <cellStyle name="60% - Accent2" xfId="176"/>
    <cellStyle name="60% - Accent2 2" xfId="177"/>
    <cellStyle name="60% - Accent2 2 2" xfId="178"/>
    <cellStyle name="60% - Accent3" xfId="179"/>
    <cellStyle name="60% - Accent3 2" xfId="180"/>
    <cellStyle name="60% - Accent3 2 2" xfId="181"/>
    <cellStyle name="60% - Accent4" xfId="182"/>
    <cellStyle name="60% - Accent4 2" xfId="183"/>
    <cellStyle name="60% - Accent4 2 2" xfId="184"/>
    <cellStyle name="60% - Accent5" xfId="185"/>
    <cellStyle name="60% - Accent5 2" xfId="186"/>
    <cellStyle name="60% - Accent5 2 2" xfId="187"/>
    <cellStyle name="60% - Accent6" xfId="188"/>
    <cellStyle name="60% - Accent6 2" xfId="189"/>
    <cellStyle name="60% - Accent6 2 2" xfId="190"/>
    <cellStyle name="60% - Акцент1" xfId="191"/>
    <cellStyle name="60% — акцент1" xfId="192"/>
    <cellStyle name="60% - Акцент1 2" xfId="193"/>
    <cellStyle name="60% — акцент1 2" xfId="194"/>
    <cellStyle name="60% - Акцент1 3" xfId="195"/>
    <cellStyle name="60% — акцент1 3" xfId="196"/>
    <cellStyle name="60% — акцент1 4" xfId="197"/>
    <cellStyle name="60% — акцент1 5" xfId="198"/>
    <cellStyle name="60% - Акцент2" xfId="199"/>
    <cellStyle name="60% — акцент2" xfId="200"/>
    <cellStyle name="60% - Акцент2 2" xfId="201"/>
    <cellStyle name="60% — акцент2 2" xfId="202"/>
    <cellStyle name="60% - Акцент2 3" xfId="203"/>
    <cellStyle name="60% — акцент2 3" xfId="204"/>
    <cellStyle name="60% — акцент2 4" xfId="205"/>
    <cellStyle name="60% — акцент2 5" xfId="206"/>
    <cellStyle name="60% - Акцент3" xfId="207"/>
    <cellStyle name="60% — акцент3" xfId="208"/>
    <cellStyle name="60% - Акцент3 2" xfId="209"/>
    <cellStyle name="60% — акцент3 2" xfId="210"/>
    <cellStyle name="60% - Акцент3 3" xfId="211"/>
    <cellStyle name="60% — акцент3 3" xfId="212"/>
    <cellStyle name="60% — акцент3 4" xfId="213"/>
    <cellStyle name="60% — акцент3 5" xfId="214"/>
    <cellStyle name="60% - Акцент4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— акцент4 4" xfId="221"/>
    <cellStyle name="60% — акцент4 5" xfId="222"/>
    <cellStyle name="60% - Акцент5" xfId="223"/>
    <cellStyle name="60% — акцент5" xfId="224"/>
    <cellStyle name="60% - Акцент5 2" xfId="225"/>
    <cellStyle name="60% — акцент5 2" xfId="226"/>
    <cellStyle name="60% - Акцент5 3" xfId="227"/>
    <cellStyle name="60% — акцент5 3" xfId="228"/>
    <cellStyle name="60% — акцент5 4" xfId="229"/>
    <cellStyle name="60% — акцент5 5" xfId="230"/>
    <cellStyle name="60% - Акцент6" xfId="231"/>
    <cellStyle name="60% — акцент6" xfId="232"/>
    <cellStyle name="60% - Акцент6 2" xfId="233"/>
    <cellStyle name="60% — акцент6 2" xfId="234"/>
    <cellStyle name="60% - Акцент6 3" xfId="235"/>
    <cellStyle name="60% — акцент6 3" xfId="236"/>
    <cellStyle name="60% — акцент6 4" xfId="237"/>
    <cellStyle name="60% — акцент6 5" xfId="238"/>
    <cellStyle name="60% – Акцентування1" xfId="239"/>
    <cellStyle name="60% – Акцентування1 2" xfId="240"/>
    <cellStyle name="60% – Акцентування2" xfId="241"/>
    <cellStyle name="60% – Акцентування2 2" xfId="242"/>
    <cellStyle name="60% – Акцентування3" xfId="243"/>
    <cellStyle name="60% – Акцентування3 2" xfId="244"/>
    <cellStyle name="60% – Акцентування4" xfId="245"/>
    <cellStyle name="60% – Акцентування4 2" xfId="246"/>
    <cellStyle name="60% – Акцентування5" xfId="247"/>
    <cellStyle name="60% – Акцентування5 2" xfId="248"/>
    <cellStyle name="60% – Акцентування6" xfId="249"/>
    <cellStyle name="60% – Акцентування6 2" xfId="250"/>
    <cellStyle name="Accent1" xfId="251"/>
    <cellStyle name="Accent1 2" xfId="252"/>
    <cellStyle name="Accent1 2 2" xfId="253"/>
    <cellStyle name="Accent2" xfId="254"/>
    <cellStyle name="Accent2 2" xfId="255"/>
    <cellStyle name="Accent2 2 2" xfId="256"/>
    <cellStyle name="Accent3" xfId="257"/>
    <cellStyle name="Accent3 2" xfId="258"/>
    <cellStyle name="Accent3 2 2" xfId="259"/>
    <cellStyle name="Accent4" xfId="260"/>
    <cellStyle name="Accent4 2" xfId="261"/>
    <cellStyle name="Accent4 2 2" xfId="262"/>
    <cellStyle name="Accent5" xfId="263"/>
    <cellStyle name="Accent5 2" xfId="264"/>
    <cellStyle name="Accent5 2 2" xfId="265"/>
    <cellStyle name="Accent6" xfId="266"/>
    <cellStyle name="Accent6 2" xfId="267"/>
    <cellStyle name="Accent6 2 2" xfId="268"/>
    <cellStyle name="Bad" xfId="269"/>
    <cellStyle name="Bad 2" xfId="270"/>
    <cellStyle name="Bad 2 2" xfId="271"/>
    <cellStyle name="Calculation" xfId="272"/>
    <cellStyle name="Calculation 2" xfId="273"/>
    <cellStyle name="Calculation 2 2" xfId="274"/>
    <cellStyle name="Check Cell" xfId="275"/>
    <cellStyle name="Check Cell 2" xfId="276"/>
    <cellStyle name="Check Cell 2 2" xfId="277"/>
    <cellStyle name="Excel Built-in Normal" xfId="278"/>
    <cellStyle name="Explanatory Text" xfId="279"/>
    <cellStyle name="fBlock" xfId="280"/>
    <cellStyle name="fCmp" xfId="281"/>
    <cellStyle name="fEr" xfId="282"/>
    <cellStyle name="fHead" xfId="283"/>
    <cellStyle name="fName" xfId="284"/>
    <cellStyle name="Good" xfId="285"/>
    <cellStyle name="Good 2" xfId="286"/>
    <cellStyle name="Good 2 2" xfId="287"/>
    <cellStyle name="Heading 1" xfId="288"/>
    <cellStyle name="Heading 1 2" xfId="289"/>
    <cellStyle name="Heading 2" xfId="290"/>
    <cellStyle name="Heading 2 2" xfId="291"/>
    <cellStyle name="Heading 3" xfId="292"/>
    <cellStyle name="Heading 3 2" xfId="293"/>
    <cellStyle name="Heading 4" xfId="294"/>
    <cellStyle name="Heading 4 2" xfId="295"/>
    <cellStyle name="Input" xfId="296"/>
    <cellStyle name="Input 2" xfId="297"/>
    <cellStyle name="Input 2 2" xfId="298"/>
    <cellStyle name="Linked Cell" xfId="299"/>
    <cellStyle name="Neutral" xfId="300"/>
    <cellStyle name="Neutral 2" xfId="301"/>
    <cellStyle name="Neutral 2 2" xfId="302"/>
    <cellStyle name="Normal 2" xfId="303"/>
    <cellStyle name="Normal_Sheet1" xfId="304"/>
    <cellStyle name="Note" xfId="305"/>
    <cellStyle name="Note 2" xfId="306"/>
    <cellStyle name="Note 2 2" xfId="307"/>
    <cellStyle name="Output" xfId="308"/>
    <cellStyle name="Output 2" xfId="309"/>
    <cellStyle name="Output 2 2" xfId="310"/>
    <cellStyle name="Title" xfId="311"/>
    <cellStyle name="Total" xfId="312"/>
    <cellStyle name="vDa" xfId="313"/>
    <cellStyle name="vDa 2" xfId="314"/>
    <cellStyle name="vHl" xfId="315"/>
    <cellStyle name="vHl 2" xfId="316"/>
    <cellStyle name="vN0" xfId="317"/>
    <cellStyle name="vN0 2" xfId="318"/>
    <cellStyle name="vN0 3" xfId="319"/>
    <cellStyle name="vSt" xfId="320"/>
    <cellStyle name="vSt 2" xfId="321"/>
    <cellStyle name="Warning Text" xfId="322"/>
    <cellStyle name="Акцент1" xfId="323"/>
    <cellStyle name="Акцент1 2" xfId="324"/>
    <cellStyle name="Акцент1 2 2" xfId="325"/>
    <cellStyle name="Акцент1 3" xfId="326"/>
    <cellStyle name="Акцент2" xfId="327"/>
    <cellStyle name="Акцент2 2" xfId="328"/>
    <cellStyle name="Акцент2 2 2" xfId="329"/>
    <cellStyle name="Акцент2 3" xfId="330"/>
    <cellStyle name="Акцент3" xfId="331"/>
    <cellStyle name="Акцент3 2" xfId="332"/>
    <cellStyle name="Акцент3 2 2" xfId="333"/>
    <cellStyle name="Акцент3 3" xfId="334"/>
    <cellStyle name="Акцент4" xfId="335"/>
    <cellStyle name="Акцент4 2" xfId="336"/>
    <cellStyle name="Акцент4 2 2" xfId="337"/>
    <cellStyle name="Акцент4 3" xfId="338"/>
    <cellStyle name="Акцент5" xfId="339"/>
    <cellStyle name="Акцент5 2" xfId="340"/>
    <cellStyle name="Акцент5 2 2" xfId="341"/>
    <cellStyle name="Акцент5 3" xfId="342"/>
    <cellStyle name="Акцент6" xfId="343"/>
    <cellStyle name="Акцент6 2" xfId="344"/>
    <cellStyle name="Акцент6 2 2" xfId="345"/>
    <cellStyle name="Акцент6 3" xfId="346"/>
    <cellStyle name="Акцентування1" xfId="347"/>
    <cellStyle name="Акцентування1 2" xfId="348"/>
    <cellStyle name="Акцентування2" xfId="349"/>
    <cellStyle name="Акцентування2 2" xfId="350"/>
    <cellStyle name="Акцентування3" xfId="351"/>
    <cellStyle name="Акцентування3 2" xfId="352"/>
    <cellStyle name="Акцентування4" xfId="353"/>
    <cellStyle name="Акцентування4 2" xfId="354"/>
    <cellStyle name="Акцентування5" xfId="355"/>
    <cellStyle name="Акцентування5 2" xfId="356"/>
    <cellStyle name="Акцентування6" xfId="357"/>
    <cellStyle name="Акцентування6 2" xfId="358"/>
    <cellStyle name="Ввід" xfId="359"/>
    <cellStyle name="Ввід 2" xfId="360"/>
    <cellStyle name="Ввод " xfId="361"/>
    <cellStyle name="Ввод  2" xfId="362"/>
    <cellStyle name="Ввод  2 2" xfId="363"/>
    <cellStyle name="Вывод" xfId="364"/>
    <cellStyle name="Вывод 2" xfId="365"/>
    <cellStyle name="Вывод 2 2" xfId="366"/>
    <cellStyle name="Вывод 3" xfId="367"/>
    <cellStyle name="Вычисление" xfId="368"/>
    <cellStyle name="Вычисление 2" xfId="369"/>
    <cellStyle name="Вычисление 2 2" xfId="370"/>
    <cellStyle name="Вычисление 3" xfId="371"/>
    <cellStyle name="Currency" xfId="372"/>
    <cellStyle name="Currency [0]" xfId="373"/>
    <cellStyle name="Добре" xfId="374"/>
    <cellStyle name="Добре 2" xfId="375"/>
    <cellStyle name="Заголовок 1" xfId="376"/>
    <cellStyle name="Заголовок 1 2" xfId="377"/>
    <cellStyle name="Заголовок 2" xfId="378"/>
    <cellStyle name="Заголовок 2 2" xfId="379"/>
    <cellStyle name="Заголовок 3" xfId="380"/>
    <cellStyle name="Заголовок 3 2" xfId="381"/>
    <cellStyle name="Заголовок 4" xfId="382"/>
    <cellStyle name="Заголовок 4 2" xfId="383"/>
    <cellStyle name="Звичайний 2" xfId="384"/>
    <cellStyle name="Звичайний 2 2" xfId="385"/>
    <cellStyle name="Звичайний 2 3" xfId="386"/>
    <cellStyle name="Звичайний 2_8.Блок_3 (1 ч)" xfId="387"/>
    <cellStyle name="Звичайний 3" xfId="388"/>
    <cellStyle name="Звичайний 3 2" xfId="389"/>
    <cellStyle name="Звичайний 3 2 3" xfId="390"/>
    <cellStyle name="Звичайний 3 3" xfId="391"/>
    <cellStyle name="Звичайний 4" xfId="392"/>
    <cellStyle name="Звичайний 4 2" xfId="393"/>
    <cellStyle name="Звичайний 5" xfId="394"/>
    <cellStyle name="Звичайний 6" xfId="395"/>
    <cellStyle name="Зв'язана клітинка" xfId="396"/>
    <cellStyle name="Зв'язана клітинка 2" xfId="397"/>
    <cellStyle name="Итог" xfId="398"/>
    <cellStyle name="Итог 2" xfId="399"/>
    <cellStyle name="Контрольна клітинка" xfId="400"/>
    <cellStyle name="Контрольна клітинка 2" xfId="401"/>
    <cellStyle name="Контрольная ячейка" xfId="402"/>
    <cellStyle name="Контрольная ячейка 2" xfId="403"/>
    <cellStyle name="Контрольная ячейка 2 2" xfId="404"/>
    <cellStyle name="Назва" xfId="405"/>
    <cellStyle name="Назва 2" xfId="406"/>
    <cellStyle name="Название" xfId="407"/>
    <cellStyle name="Название 2" xfId="408"/>
    <cellStyle name="Нейтральный" xfId="409"/>
    <cellStyle name="Нейтральный 2" xfId="410"/>
    <cellStyle name="Нейтральный 2 2" xfId="411"/>
    <cellStyle name="Нейтральный 3" xfId="412"/>
    <cellStyle name="Обчислення" xfId="413"/>
    <cellStyle name="Обчислення 2" xfId="414"/>
    <cellStyle name="Обычный 2" xfId="415"/>
    <cellStyle name="Обычный 2 2" xfId="416"/>
    <cellStyle name="Обычный 2 2 2" xfId="417"/>
    <cellStyle name="Обычный 2 3" xfId="418"/>
    <cellStyle name="Обычный 2 3 2" xfId="419"/>
    <cellStyle name="Обычный 3" xfId="420"/>
    <cellStyle name="Обычный 3 2" xfId="421"/>
    <cellStyle name="Обычный 4" xfId="422"/>
    <cellStyle name="Обычный 4 2" xfId="423"/>
    <cellStyle name="Обычный 5" xfId="424"/>
    <cellStyle name="Обычный 5 2" xfId="425"/>
    <cellStyle name="Обычный 5 3" xfId="426"/>
    <cellStyle name="Обычный 6" xfId="427"/>
    <cellStyle name="Обычный 6 2" xfId="428"/>
    <cellStyle name="Обычный 6 3" xfId="429"/>
    <cellStyle name="Обычный 7" xfId="430"/>
    <cellStyle name="Обычный 7 2" xfId="431"/>
    <cellStyle name="Обычный 8" xfId="432"/>
    <cellStyle name="Обычный_06" xfId="433"/>
    <cellStyle name="Обычный_09_Професійний склад" xfId="434"/>
    <cellStyle name="Обычный_12 Зинкевич" xfId="435"/>
    <cellStyle name="Обычный_27.08.2013" xfId="436"/>
    <cellStyle name="Обычный_TБЛ-12~1" xfId="437"/>
    <cellStyle name="Обычный_Форма7Н" xfId="438"/>
    <cellStyle name="Підсумок" xfId="439"/>
    <cellStyle name="Підсумок 2" xfId="440"/>
    <cellStyle name="Плохой" xfId="441"/>
    <cellStyle name="Плохой 2" xfId="442"/>
    <cellStyle name="Плохой 2 2" xfId="443"/>
    <cellStyle name="Плохой 3" xfId="444"/>
    <cellStyle name="Поганий" xfId="445"/>
    <cellStyle name="Поганий 2" xfId="446"/>
    <cellStyle name="Пояснение" xfId="447"/>
    <cellStyle name="Пояснение 2" xfId="448"/>
    <cellStyle name="Примечание" xfId="449"/>
    <cellStyle name="Примечание 2" xfId="450"/>
    <cellStyle name="Примечание 2 2" xfId="451"/>
    <cellStyle name="Примечание 3" xfId="452"/>
    <cellStyle name="Примітка" xfId="453"/>
    <cellStyle name="Примітка 2" xfId="454"/>
    <cellStyle name="Percent" xfId="455"/>
    <cellStyle name="Результат" xfId="456"/>
    <cellStyle name="Связанная ячейка" xfId="457"/>
    <cellStyle name="Связанная ячейка 2" xfId="458"/>
    <cellStyle name="Середній" xfId="459"/>
    <cellStyle name="Середній 2" xfId="460"/>
    <cellStyle name="Стиль 1" xfId="461"/>
    <cellStyle name="Стиль 1 2" xfId="462"/>
    <cellStyle name="Текст попередження" xfId="463"/>
    <cellStyle name="Текст попередження 2" xfId="464"/>
    <cellStyle name="Текст пояснення" xfId="465"/>
    <cellStyle name="Текст пояснення 2" xfId="466"/>
    <cellStyle name="Текст предупреждения" xfId="467"/>
    <cellStyle name="Текст предупреждения 2" xfId="468"/>
    <cellStyle name="Тысячи [0]_Анализ" xfId="469"/>
    <cellStyle name="Тысячи_Анализ" xfId="470"/>
    <cellStyle name="Comma" xfId="471"/>
    <cellStyle name="Comma [0]" xfId="472"/>
    <cellStyle name="ФинᎰнсовый_Лист1 (3)_1" xfId="473"/>
    <cellStyle name="Хороший" xfId="474"/>
    <cellStyle name="Хороший 2" xfId="475"/>
    <cellStyle name="Хороший 2 2" xfId="4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02_Statistics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02_Statistics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75" zoomScalePageLayoutView="0" workbookViewId="0" topLeftCell="A1">
      <selection activeCell="P6" sqref="P6"/>
    </sheetView>
  </sheetViews>
  <sheetFormatPr defaultColWidth="10.28125" defaultRowHeight="15"/>
  <cols>
    <col min="1" max="1" width="33.421875" style="34" customWidth="1"/>
    <col min="2" max="3" width="20.421875" style="76" customWidth="1"/>
    <col min="4" max="237" width="7.8515625" style="34" customWidth="1"/>
    <col min="238" max="238" width="39.28125" style="34" customWidth="1"/>
    <col min="239" max="16384" width="10.28125" style="34" customWidth="1"/>
  </cols>
  <sheetData>
    <row r="1" spans="1:3" ht="70.5" customHeight="1">
      <c r="A1" s="275" t="s">
        <v>146</v>
      </c>
      <c r="B1" s="275"/>
      <c r="C1" s="275"/>
    </row>
    <row r="2" spans="1:3" ht="38.25" customHeight="1" thickBot="1">
      <c r="A2" s="276" t="s">
        <v>112</v>
      </c>
      <c r="B2" s="276"/>
      <c r="C2" s="276"/>
    </row>
    <row r="3" spans="1:3" s="35" customFormat="1" ht="39" customHeight="1">
      <c r="A3" s="125"/>
      <c r="B3" s="273" t="s">
        <v>113</v>
      </c>
      <c r="C3" s="274"/>
    </row>
    <row r="4" spans="1:3" s="35" customFormat="1" ht="40.5" customHeight="1" thickBot="1">
      <c r="A4" s="126"/>
      <c r="B4" s="69" t="s">
        <v>79</v>
      </c>
      <c r="C4" s="127" t="s">
        <v>14</v>
      </c>
    </row>
    <row r="5" spans="1:3" s="35" customFormat="1" ht="63" customHeight="1" thickTop="1">
      <c r="A5" s="128" t="s">
        <v>84</v>
      </c>
      <c r="B5" s="70">
        <v>851.4</v>
      </c>
      <c r="C5" s="129">
        <v>836.5</v>
      </c>
    </row>
    <row r="6" spans="1:3" s="35" customFormat="1" ht="48.75" customHeight="1">
      <c r="A6" s="130" t="s">
        <v>85</v>
      </c>
      <c r="B6" s="71">
        <v>69</v>
      </c>
      <c r="C6" s="131">
        <v>69</v>
      </c>
    </row>
    <row r="7" spans="1:3" s="35" customFormat="1" ht="57" customHeight="1">
      <c r="A7" s="132" t="s">
        <v>86</v>
      </c>
      <c r="B7" s="72">
        <v>722.2</v>
      </c>
      <c r="C7" s="133">
        <v>705.7</v>
      </c>
    </row>
    <row r="8" spans="1:3" s="35" customFormat="1" ht="54.75" customHeight="1">
      <c r="A8" s="134" t="s">
        <v>87</v>
      </c>
      <c r="B8" s="73">
        <v>58.5</v>
      </c>
      <c r="C8" s="135">
        <v>58.2</v>
      </c>
    </row>
    <row r="9" spans="1:3" s="35" customFormat="1" ht="70.5" customHeight="1">
      <c r="A9" s="136" t="s">
        <v>88</v>
      </c>
      <c r="B9" s="74">
        <v>129.2</v>
      </c>
      <c r="C9" s="137">
        <v>130.8</v>
      </c>
    </row>
    <row r="10" spans="1:3" s="35" customFormat="1" ht="60.75" customHeight="1" thickBot="1">
      <c r="A10" s="138" t="s">
        <v>89</v>
      </c>
      <c r="B10" s="139">
        <v>15.2</v>
      </c>
      <c r="C10" s="140">
        <v>15.6</v>
      </c>
    </row>
    <row r="11" spans="1:3" s="77" customFormat="1" ht="13.5">
      <c r="A11" s="75"/>
      <c r="B11" s="75"/>
      <c r="C11" s="76"/>
    </row>
    <row r="12" spans="1:3" s="79" customFormat="1" ht="12" customHeight="1">
      <c r="A12" s="78"/>
      <c r="B12" s="78"/>
      <c r="C12" s="76"/>
    </row>
    <row r="13" ht="13.5">
      <c r="A13" s="36"/>
    </row>
    <row r="14" ht="13.5">
      <c r="A14" s="36"/>
    </row>
    <row r="15" ht="13.5">
      <c r="A15" s="36"/>
    </row>
    <row r="16" ht="13.5">
      <c r="A16" s="36"/>
    </row>
    <row r="17" ht="13.5">
      <c r="A17" s="36"/>
    </row>
    <row r="18" ht="13.5">
      <c r="A18" s="36"/>
    </row>
    <row r="19" ht="13.5">
      <c r="A19" s="36"/>
    </row>
    <row r="20" ht="13.5">
      <c r="A20" s="36"/>
    </row>
    <row r="21" ht="13.5">
      <c r="A21" s="36"/>
    </row>
    <row r="22" ht="13.5">
      <c r="A22" s="36"/>
    </row>
  </sheetData>
  <sheetProtection/>
  <mergeCells count="3">
    <mergeCell ref="B3:C3"/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75" zoomScalePageLayoutView="0" workbookViewId="0" topLeftCell="A1">
      <pane xSplit="1" ySplit="8" topLeftCell="B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N16" sqref="N16"/>
    </sheetView>
  </sheetViews>
  <sheetFormatPr defaultColWidth="8.28125" defaultRowHeight="15"/>
  <cols>
    <col min="1" max="1" width="18.57421875" style="82" customWidth="1"/>
    <col min="2" max="9" width="12.7109375" style="82" customWidth="1"/>
    <col min="10" max="10" width="9.140625" style="83" customWidth="1"/>
    <col min="11" max="252" width="9.140625" style="82" customWidth="1"/>
    <col min="253" max="253" width="18.57421875" style="82" customWidth="1"/>
    <col min="254" max="254" width="11.57421875" style="82" customWidth="1"/>
    <col min="255" max="255" width="11.00390625" style="82" customWidth="1"/>
    <col min="256" max="16384" width="8.28125" style="82" customWidth="1"/>
  </cols>
  <sheetData>
    <row r="1" spans="1:9" s="80" customFormat="1" ht="18" customHeight="1">
      <c r="A1" s="277" t="s">
        <v>90</v>
      </c>
      <c r="B1" s="277"/>
      <c r="C1" s="277"/>
      <c r="D1" s="277"/>
      <c r="E1" s="277"/>
      <c r="F1" s="277"/>
      <c r="G1" s="277"/>
      <c r="H1" s="277"/>
      <c r="I1" s="277"/>
    </row>
    <row r="2" spans="1:9" s="80" customFormat="1" ht="18.75" customHeight="1">
      <c r="A2" s="277" t="s">
        <v>91</v>
      </c>
      <c r="B2" s="277"/>
      <c r="C2" s="277"/>
      <c r="D2" s="277"/>
      <c r="E2" s="277"/>
      <c r="F2" s="277"/>
      <c r="G2" s="277"/>
      <c r="H2" s="277"/>
      <c r="I2" s="277"/>
    </row>
    <row r="3" spans="1:9" s="80" customFormat="1" ht="14.25" customHeight="1">
      <c r="A3" s="278" t="s">
        <v>92</v>
      </c>
      <c r="B3" s="278"/>
      <c r="C3" s="278"/>
      <c r="D3" s="278"/>
      <c r="E3" s="278"/>
      <c r="F3" s="278"/>
      <c r="G3" s="278"/>
      <c r="H3" s="278"/>
      <c r="I3" s="278"/>
    </row>
    <row r="4" spans="1:9" s="80" customFormat="1" ht="9" customHeight="1" hidden="1">
      <c r="A4" s="278"/>
      <c r="B4" s="278"/>
      <c r="C4" s="278"/>
      <c r="D4" s="278"/>
      <c r="E4" s="278"/>
      <c r="F4" s="278"/>
      <c r="G4" s="278"/>
      <c r="H4" s="278"/>
      <c r="I4" s="278"/>
    </row>
    <row r="5" spans="1:9" ht="18" customHeight="1" thickBot="1">
      <c r="A5" s="81" t="s">
        <v>93</v>
      </c>
      <c r="F5" s="279"/>
      <c r="G5" s="279"/>
      <c r="H5" s="279"/>
      <c r="I5" s="279"/>
    </row>
    <row r="6" spans="1:9" s="84" customFormat="1" ht="16.5" customHeight="1">
      <c r="A6" s="280"/>
      <c r="B6" s="282" t="s">
        <v>94</v>
      </c>
      <c r="C6" s="283"/>
      <c r="D6" s="282" t="s">
        <v>95</v>
      </c>
      <c r="E6" s="284"/>
      <c r="F6" s="283" t="s">
        <v>96</v>
      </c>
      <c r="G6" s="283"/>
      <c r="H6" s="285" t="s">
        <v>97</v>
      </c>
      <c r="I6" s="286"/>
    </row>
    <row r="7" spans="1:9" s="87" customFormat="1" ht="27.75" customHeight="1">
      <c r="A7" s="281"/>
      <c r="B7" s="85" t="s">
        <v>1</v>
      </c>
      <c r="C7" s="85" t="s">
        <v>14</v>
      </c>
      <c r="D7" s="85" t="s">
        <v>1</v>
      </c>
      <c r="E7" s="86" t="s">
        <v>14</v>
      </c>
      <c r="F7" s="91" t="s">
        <v>1</v>
      </c>
      <c r="G7" s="85" t="s">
        <v>14</v>
      </c>
      <c r="H7" s="85" t="s">
        <v>1</v>
      </c>
      <c r="I7" s="143" t="s">
        <v>14</v>
      </c>
    </row>
    <row r="8" spans="1:9" s="84" customFormat="1" ht="12.75" customHeight="1">
      <c r="A8" s="144"/>
      <c r="B8" s="287" t="s">
        <v>98</v>
      </c>
      <c r="C8" s="288"/>
      <c r="D8" s="287" t="s">
        <v>99</v>
      </c>
      <c r="E8" s="289"/>
      <c r="F8" s="288" t="s">
        <v>98</v>
      </c>
      <c r="G8" s="288"/>
      <c r="H8" s="290" t="s">
        <v>99</v>
      </c>
      <c r="I8" s="291"/>
    </row>
    <row r="9" spans="1:10" s="142" customFormat="1" ht="15.75" customHeight="1" thickBot="1">
      <c r="A9" s="145" t="s">
        <v>48</v>
      </c>
      <c r="B9" s="146">
        <v>743.7</v>
      </c>
      <c r="C9" s="146">
        <v>731.1</v>
      </c>
      <c r="D9" s="147">
        <v>49.7</v>
      </c>
      <c r="E9" s="148">
        <v>49.2</v>
      </c>
      <c r="F9" s="149">
        <v>129.2</v>
      </c>
      <c r="G9" s="150">
        <v>130.8</v>
      </c>
      <c r="H9" s="146">
        <v>14.8</v>
      </c>
      <c r="I9" s="151">
        <v>15.2</v>
      </c>
      <c r="J9" s="141"/>
    </row>
    <row r="10" spans="1:9" ht="15">
      <c r="A10" s="88"/>
      <c r="B10" s="89"/>
      <c r="C10" s="90"/>
      <c r="D10" s="88"/>
      <c r="E10" s="88"/>
      <c r="F10" s="88"/>
      <c r="G10" s="88"/>
      <c r="H10" s="88"/>
      <c r="I10" s="88"/>
    </row>
    <row r="11" spans="1:9" ht="13.5">
      <c r="A11" s="88"/>
      <c r="C11" s="88"/>
      <c r="D11" s="88"/>
      <c r="E11" s="88"/>
      <c r="F11" s="88"/>
      <c r="G11" s="88"/>
      <c r="H11" s="88"/>
      <c r="I11" s="88"/>
    </row>
    <row r="12" spans="1:9" ht="12.75">
      <c r="A12" s="89"/>
      <c r="C12" s="89"/>
      <c r="D12" s="89"/>
      <c r="E12" s="89"/>
      <c r="F12" s="89"/>
      <c r="G12" s="89"/>
      <c r="H12" s="89"/>
      <c r="I12" s="89"/>
    </row>
    <row r="13" spans="1:9" ht="12.75">
      <c r="A13" s="89"/>
      <c r="C13" s="89"/>
      <c r="D13" s="89"/>
      <c r="E13" s="89"/>
      <c r="F13" s="89"/>
      <c r="G13" s="89"/>
      <c r="H13" s="89"/>
      <c r="I13" s="89"/>
    </row>
  </sheetData>
  <sheetProtection/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2"/>
  <sheetViews>
    <sheetView tabSelected="1" zoomScaleSheetLayoutView="70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N7" sqref="N7"/>
    </sheetView>
  </sheetViews>
  <sheetFormatPr defaultColWidth="9.140625" defaultRowHeight="15"/>
  <cols>
    <col min="1" max="1" width="1.28515625" style="54" hidden="1" customWidth="1"/>
    <col min="2" max="2" width="27.140625" style="54" customWidth="1"/>
    <col min="3" max="4" width="17.8515625" style="54" customWidth="1"/>
    <col min="5" max="5" width="17.57421875" style="54" customWidth="1"/>
    <col min="6" max="6" width="16.7109375" style="54" customWidth="1"/>
    <col min="7" max="7" width="9.140625" style="54" customWidth="1"/>
    <col min="8" max="10" width="0" style="54" hidden="1" customWidth="1"/>
    <col min="11" max="16384" width="9.140625" style="54" customWidth="1"/>
  </cols>
  <sheetData>
    <row r="1" s="37" customFormat="1" ht="10.5" customHeight="1">
      <c r="F1" s="38"/>
    </row>
    <row r="2" spans="1:6" s="39" customFormat="1" ht="45" customHeight="1">
      <c r="A2" s="292" t="s">
        <v>147</v>
      </c>
      <c r="B2" s="292"/>
      <c r="C2" s="292"/>
      <c r="D2" s="292"/>
      <c r="E2" s="292"/>
      <c r="F2" s="292"/>
    </row>
    <row r="3" spans="1:6" s="39" customFormat="1" ht="12" customHeight="1">
      <c r="A3" s="40"/>
      <c r="B3" s="40"/>
      <c r="C3" s="40"/>
      <c r="D3" s="40"/>
      <c r="E3" s="40"/>
      <c r="F3" s="40"/>
    </row>
    <row r="4" spans="1:6" s="39" customFormat="1" ht="16.5" customHeight="1" thickBot="1">
      <c r="A4" s="40"/>
      <c r="B4" s="40"/>
      <c r="C4" s="40"/>
      <c r="D4" s="40"/>
      <c r="E4" s="40"/>
      <c r="F4" s="41" t="s">
        <v>80</v>
      </c>
    </row>
    <row r="5" spans="1:6" s="39" customFormat="1" ht="24.75" customHeight="1">
      <c r="A5" s="40"/>
      <c r="B5" s="293"/>
      <c r="C5" s="295" t="s">
        <v>100</v>
      </c>
      <c r="D5" s="295" t="s">
        <v>101</v>
      </c>
      <c r="E5" s="295" t="s">
        <v>81</v>
      </c>
      <c r="F5" s="297"/>
    </row>
    <row r="6" spans="1:6" s="39" customFormat="1" ht="54.75" customHeight="1">
      <c r="A6" s="42"/>
      <c r="B6" s="294"/>
      <c r="C6" s="296"/>
      <c r="D6" s="296"/>
      <c r="E6" s="43" t="s">
        <v>4</v>
      </c>
      <c r="F6" s="152" t="s">
        <v>82</v>
      </c>
    </row>
    <row r="7" spans="2:6" s="44" customFormat="1" ht="19.5" customHeight="1" thickBot="1">
      <c r="B7" s="159" t="s">
        <v>47</v>
      </c>
      <c r="C7" s="160">
        <v>1</v>
      </c>
      <c r="D7" s="161">
        <v>2</v>
      </c>
      <c r="E7" s="160">
        <v>3</v>
      </c>
      <c r="F7" s="162">
        <v>4</v>
      </c>
    </row>
    <row r="8" spans="2:10" s="45" customFormat="1" ht="27.75" customHeight="1" thickBot="1">
      <c r="B8" s="167" t="s">
        <v>114</v>
      </c>
      <c r="C8" s="168">
        <v>8962</v>
      </c>
      <c r="D8" s="168">
        <v>22680</v>
      </c>
      <c r="E8" s="169">
        <f>ROUND(D8/C8*100,1)</f>
        <v>253.1</v>
      </c>
      <c r="F8" s="170">
        <f aca="true" t="shared" si="0" ref="F8:F32">D8-C8</f>
        <v>13718</v>
      </c>
      <c r="I8" s="46"/>
      <c r="J8" s="46"/>
    </row>
    <row r="9" spans="2:10" s="47" customFormat="1" ht="23.25" customHeight="1">
      <c r="B9" s="163" t="s">
        <v>115</v>
      </c>
      <c r="C9" s="164">
        <v>274</v>
      </c>
      <c r="D9" s="164">
        <v>1737</v>
      </c>
      <c r="E9" s="165">
        <f aca="true" t="shared" si="1" ref="E9:E31">ROUND(D9/C9*100,1)</f>
        <v>633.9</v>
      </c>
      <c r="F9" s="166">
        <f t="shared" si="0"/>
        <v>1463</v>
      </c>
      <c r="H9" s="50">
        <f>ROUND(D9/$D$8*100,1)</f>
        <v>7.7</v>
      </c>
      <c r="I9" s="51">
        <f>ROUND(C9/1000,1)</f>
        <v>0.3</v>
      </c>
      <c r="J9" s="51">
        <f>ROUND(D9/1000,1)</f>
        <v>1.7</v>
      </c>
    </row>
    <row r="10" spans="2:10" s="47" customFormat="1" ht="23.25" customHeight="1">
      <c r="B10" s="153" t="s">
        <v>116</v>
      </c>
      <c r="C10" s="48">
        <v>1</v>
      </c>
      <c r="D10" s="48">
        <v>0</v>
      </c>
      <c r="E10" s="49">
        <f t="shared" si="1"/>
        <v>0</v>
      </c>
      <c r="F10" s="154">
        <f t="shared" si="0"/>
        <v>-1</v>
      </c>
      <c r="H10" s="50">
        <f aca="true" t="shared" si="2" ref="H10:H32">ROUND(D10/$D$8*100,1)</f>
        <v>0</v>
      </c>
      <c r="I10" s="51">
        <f aca="true" t="shared" si="3" ref="I10:J32">ROUND(C10/1000,1)</f>
        <v>0</v>
      </c>
      <c r="J10" s="51">
        <f t="shared" si="3"/>
        <v>0</v>
      </c>
    </row>
    <row r="11" spans="2:10" s="47" customFormat="1" ht="23.25" customHeight="1">
      <c r="B11" s="153" t="s">
        <v>117</v>
      </c>
      <c r="C11" s="48">
        <v>409</v>
      </c>
      <c r="D11" s="48">
        <v>1085</v>
      </c>
      <c r="E11" s="49">
        <f t="shared" si="1"/>
        <v>265.3</v>
      </c>
      <c r="F11" s="154">
        <f t="shared" si="0"/>
        <v>676</v>
      </c>
      <c r="H11" s="52">
        <f t="shared" si="2"/>
        <v>4.8</v>
      </c>
      <c r="I11" s="51">
        <f t="shared" si="3"/>
        <v>0.4</v>
      </c>
      <c r="J11" s="51">
        <f t="shared" si="3"/>
        <v>1.1</v>
      </c>
    </row>
    <row r="12" spans="2:10" s="47" customFormat="1" ht="23.25" customHeight="1">
      <c r="B12" s="153" t="s">
        <v>118</v>
      </c>
      <c r="C12" s="48">
        <v>82</v>
      </c>
      <c r="D12" s="48">
        <v>0</v>
      </c>
      <c r="E12" s="49">
        <f t="shared" si="1"/>
        <v>0</v>
      </c>
      <c r="F12" s="154">
        <f t="shared" si="0"/>
        <v>-82</v>
      </c>
      <c r="H12" s="50">
        <f t="shared" si="2"/>
        <v>0</v>
      </c>
      <c r="I12" s="51">
        <f t="shared" si="3"/>
        <v>0.1</v>
      </c>
      <c r="J12" s="51">
        <f t="shared" si="3"/>
        <v>0</v>
      </c>
    </row>
    <row r="13" spans="2:10" s="47" customFormat="1" ht="23.25" customHeight="1">
      <c r="B13" s="153" t="s">
        <v>119</v>
      </c>
      <c r="C13" s="48">
        <v>299</v>
      </c>
      <c r="D13" s="48">
        <v>210</v>
      </c>
      <c r="E13" s="49">
        <f t="shared" si="1"/>
        <v>70.2</v>
      </c>
      <c r="F13" s="154">
        <f t="shared" si="0"/>
        <v>-89</v>
      </c>
      <c r="H13" s="52">
        <f t="shared" si="2"/>
        <v>0.9</v>
      </c>
      <c r="I13" s="51">
        <f t="shared" si="3"/>
        <v>0.3</v>
      </c>
      <c r="J13" s="51">
        <f t="shared" si="3"/>
        <v>0.2</v>
      </c>
    </row>
    <row r="14" spans="2:10" s="47" customFormat="1" ht="23.25" customHeight="1">
      <c r="B14" s="153" t="s">
        <v>120</v>
      </c>
      <c r="C14" s="48">
        <v>448</v>
      </c>
      <c r="D14" s="48">
        <v>29</v>
      </c>
      <c r="E14" s="49">
        <f t="shared" si="1"/>
        <v>6.5</v>
      </c>
      <c r="F14" s="154">
        <f t="shared" si="0"/>
        <v>-419</v>
      </c>
      <c r="H14" s="50">
        <f t="shared" si="2"/>
        <v>0.1</v>
      </c>
      <c r="I14" s="51">
        <f t="shared" si="3"/>
        <v>0.4</v>
      </c>
      <c r="J14" s="51">
        <f t="shared" si="3"/>
        <v>0</v>
      </c>
    </row>
    <row r="15" spans="2:10" s="47" customFormat="1" ht="23.25" customHeight="1">
      <c r="B15" s="153" t="s">
        <v>121</v>
      </c>
      <c r="C15" s="48">
        <v>31</v>
      </c>
      <c r="D15" s="48">
        <v>59</v>
      </c>
      <c r="E15" s="49">
        <f t="shared" si="1"/>
        <v>190.3</v>
      </c>
      <c r="F15" s="154">
        <f t="shared" si="0"/>
        <v>28</v>
      </c>
      <c r="H15" s="50">
        <f t="shared" si="2"/>
        <v>0.3</v>
      </c>
      <c r="I15" s="51">
        <f t="shared" si="3"/>
        <v>0</v>
      </c>
      <c r="J15" s="51">
        <f t="shared" si="3"/>
        <v>0.1</v>
      </c>
    </row>
    <row r="16" spans="2:10" s="47" customFormat="1" ht="23.25" customHeight="1">
      <c r="B16" s="153" t="s">
        <v>122</v>
      </c>
      <c r="C16" s="48">
        <v>94</v>
      </c>
      <c r="D16" s="48">
        <v>41</v>
      </c>
      <c r="E16" s="49">
        <f t="shared" si="1"/>
        <v>43.6</v>
      </c>
      <c r="F16" s="154">
        <f t="shared" si="0"/>
        <v>-53</v>
      </c>
      <c r="H16" s="50">
        <f t="shared" si="2"/>
        <v>0.2</v>
      </c>
      <c r="I16" s="51">
        <f t="shared" si="3"/>
        <v>0.1</v>
      </c>
      <c r="J16" s="51">
        <f t="shared" si="3"/>
        <v>0</v>
      </c>
    </row>
    <row r="17" spans="2:10" s="47" customFormat="1" ht="23.25" customHeight="1">
      <c r="B17" s="153" t="s">
        <v>123</v>
      </c>
      <c r="C17" s="48">
        <v>45</v>
      </c>
      <c r="D17" s="48">
        <v>100</v>
      </c>
      <c r="E17" s="49">
        <f t="shared" si="1"/>
        <v>222.2</v>
      </c>
      <c r="F17" s="154">
        <f t="shared" si="0"/>
        <v>55</v>
      </c>
      <c r="H17" s="50">
        <f t="shared" si="2"/>
        <v>0.4</v>
      </c>
      <c r="I17" s="51">
        <f t="shared" si="3"/>
        <v>0</v>
      </c>
      <c r="J17" s="51">
        <f t="shared" si="3"/>
        <v>0.1</v>
      </c>
    </row>
    <row r="18" spans="2:10" s="47" customFormat="1" ht="23.25" customHeight="1">
      <c r="B18" s="153" t="s">
        <v>124</v>
      </c>
      <c r="C18" s="48">
        <v>2337</v>
      </c>
      <c r="D18" s="48">
        <v>463</v>
      </c>
      <c r="E18" s="49">
        <f t="shared" si="1"/>
        <v>19.8</v>
      </c>
      <c r="F18" s="154">
        <f t="shared" si="0"/>
        <v>-1874</v>
      </c>
      <c r="H18" s="50">
        <f t="shared" si="2"/>
        <v>2</v>
      </c>
      <c r="I18" s="51">
        <f t="shared" si="3"/>
        <v>2.3</v>
      </c>
      <c r="J18" s="51">
        <f t="shared" si="3"/>
        <v>0.5</v>
      </c>
    </row>
    <row r="19" spans="2:10" s="47" customFormat="1" ht="23.25" customHeight="1">
      <c r="B19" s="153" t="s">
        <v>125</v>
      </c>
      <c r="C19" s="48">
        <v>292</v>
      </c>
      <c r="D19" s="48">
        <v>258</v>
      </c>
      <c r="E19" s="49">
        <f t="shared" si="1"/>
        <v>88.4</v>
      </c>
      <c r="F19" s="154">
        <f t="shared" si="0"/>
        <v>-34</v>
      </c>
      <c r="H19" s="50">
        <f t="shared" si="2"/>
        <v>1.1</v>
      </c>
      <c r="I19" s="51">
        <f t="shared" si="3"/>
        <v>0.3</v>
      </c>
      <c r="J19" s="51">
        <f t="shared" si="3"/>
        <v>0.3</v>
      </c>
    </row>
    <row r="20" spans="2:10" s="47" customFormat="1" ht="23.25" customHeight="1">
      <c r="B20" s="153" t="s">
        <v>126</v>
      </c>
      <c r="C20" s="48">
        <v>4</v>
      </c>
      <c r="D20" s="48">
        <v>15680</v>
      </c>
      <c r="E20" s="49">
        <f t="shared" si="1"/>
        <v>392000</v>
      </c>
      <c r="F20" s="154">
        <f t="shared" si="0"/>
        <v>15676</v>
      </c>
      <c r="H20" s="52">
        <f t="shared" si="2"/>
        <v>69.1</v>
      </c>
      <c r="I20" s="51">
        <f t="shared" si="3"/>
        <v>0</v>
      </c>
      <c r="J20" s="51">
        <f t="shared" si="3"/>
        <v>15.7</v>
      </c>
    </row>
    <row r="21" spans="2:10" s="47" customFormat="1" ht="23.25" customHeight="1">
      <c r="B21" s="153" t="s">
        <v>127</v>
      </c>
      <c r="C21" s="48">
        <v>33</v>
      </c>
      <c r="D21" s="48">
        <v>0</v>
      </c>
      <c r="E21" s="49">
        <f t="shared" si="1"/>
        <v>0</v>
      </c>
      <c r="F21" s="154">
        <f t="shared" si="0"/>
        <v>-33</v>
      </c>
      <c r="H21" s="52">
        <f t="shared" si="2"/>
        <v>0</v>
      </c>
      <c r="I21" s="51">
        <f t="shared" si="3"/>
        <v>0</v>
      </c>
      <c r="J21" s="51">
        <f t="shared" si="3"/>
        <v>0</v>
      </c>
    </row>
    <row r="22" spans="2:10" s="47" customFormat="1" ht="23.25" customHeight="1">
      <c r="B22" s="153" t="s">
        <v>128</v>
      </c>
      <c r="C22" s="48">
        <v>2821</v>
      </c>
      <c r="D22" s="48">
        <v>2491</v>
      </c>
      <c r="E22" s="49">
        <f t="shared" si="1"/>
        <v>88.3</v>
      </c>
      <c r="F22" s="154">
        <f t="shared" si="0"/>
        <v>-330</v>
      </c>
      <c r="H22" s="52">
        <f t="shared" si="2"/>
        <v>11</v>
      </c>
      <c r="I22" s="51">
        <f t="shared" si="3"/>
        <v>2.8</v>
      </c>
      <c r="J22" s="51">
        <f t="shared" si="3"/>
        <v>2.5</v>
      </c>
    </row>
    <row r="23" spans="2:10" s="47" customFormat="1" ht="23.25" customHeight="1">
      <c r="B23" s="153" t="s">
        <v>129</v>
      </c>
      <c r="C23" s="48">
        <v>0</v>
      </c>
      <c r="D23" s="48">
        <v>33</v>
      </c>
      <c r="E23" s="49"/>
      <c r="F23" s="154">
        <f t="shared" si="0"/>
        <v>33</v>
      </c>
      <c r="H23" s="50">
        <f t="shared" si="2"/>
        <v>0.1</v>
      </c>
      <c r="I23" s="51">
        <f t="shared" si="3"/>
        <v>0</v>
      </c>
      <c r="J23" s="51">
        <f t="shared" si="3"/>
        <v>0</v>
      </c>
    </row>
    <row r="24" spans="2:10" s="47" customFormat="1" ht="23.25" customHeight="1">
      <c r="B24" s="153" t="s">
        <v>130</v>
      </c>
      <c r="C24" s="124">
        <v>333</v>
      </c>
      <c r="D24" s="124">
        <v>151</v>
      </c>
      <c r="E24" s="53">
        <f t="shared" si="1"/>
        <v>45.3</v>
      </c>
      <c r="F24" s="154">
        <f t="shared" si="0"/>
        <v>-182</v>
      </c>
      <c r="H24" s="50">
        <f t="shared" si="2"/>
        <v>0.7</v>
      </c>
      <c r="I24" s="51">
        <f t="shared" si="3"/>
        <v>0.3</v>
      </c>
      <c r="J24" s="51">
        <f t="shared" si="3"/>
        <v>0.2</v>
      </c>
    </row>
    <row r="25" spans="2:10" s="47" customFormat="1" ht="23.25" customHeight="1">
      <c r="B25" s="153" t="s">
        <v>131</v>
      </c>
      <c r="C25" s="48">
        <v>474</v>
      </c>
      <c r="D25" s="48">
        <v>176</v>
      </c>
      <c r="E25" s="49">
        <f t="shared" si="1"/>
        <v>37.1</v>
      </c>
      <c r="F25" s="154">
        <f t="shared" si="0"/>
        <v>-298</v>
      </c>
      <c r="H25" s="50">
        <f t="shared" si="2"/>
        <v>0.8</v>
      </c>
      <c r="I25" s="51">
        <f t="shared" si="3"/>
        <v>0.5</v>
      </c>
      <c r="J25" s="51">
        <f t="shared" si="3"/>
        <v>0.2</v>
      </c>
    </row>
    <row r="26" spans="2:10" s="47" customFormat="1" ht="23.25" customHeight="1">
      <c r="B26" s="153" t="s">
        <v>132</v>
      </c>
      <c r="C26" s="48">
        <v>40</v>
      </c>
      <c r="D26" s="48">
        <v>1</v>
      </c>
      <c r="E26" s="49">
        <f t="shared" si="1"/>
        <v>2.5</v>
      </c>
      <c r="F26" s="154">
        <f t="shared" si="0"/>
        <v>-39</v>
      </c>
      <c r="H26" s="50">
        <f t="shared" si="2"/>
        <v>0</v>
      </c>
      <c r="I26" s="51">
        <f t="shared" si="3"/>
        <v>0</v>
      </c>
      <c r="J26" s="51">
        <f t="shared" si="3"/>
        <v>0</v>
      </c>
    </row>
    <row r="27" spans="2:10" s="47" customFormat="1" ht="23.25" customHeight="1">
      <c r="B27" s="153" t="s">
        <v>133</v>
      </c>
      <c r="C27" s="48">
        <v>0</v>
      </c>
      <c r="D27" s="48">
        <v>26</v>
      </c>
      <c r="E27" s="49"/>
      <c r="F27" s="154">
        <f t="shared" si="0"/>
        <v>26</v>
      </c>
      <c r="H27" s="50">
        <f t="shared" si="2"/>
        <v>0.1</v>
      </c>
      <c r="I27" s="51">
        <f t="shared" si="3"/>
        <v>0</v>
      </c>
      <c r="J27" s="51">
        <f t="shared" si="3"/>
        <v>0</v>
      </c>
    </row>
    <row r="28" spans="2:10" s="47" customFormat="1" ht="23.25" customHeight="1">
      <c r="B28" s="153" t="s">
        <v>134</v>
      </c>
      <c r="C28" s="48">
        <v>4</v>
      </c>
      <c r="D28" s="48">
        <v>33</v>
      </c>
      <c r="E28" s="49">
        <f t="shared" si="1"/>
        <v>825</v>
      </c>
      <c r="F28" s="154">
        <f t="shared" si="0"/>
        <v>29</v>
      </c>
      <c r="H28" s="50">
        <f t="shared" si="2"/>
        <v>0.1</v>
      </c>
      <c r="I28" s="51">
        <f t="shared" si="3"/>
        <v>0</v>
      </c>
      <c r="J28" s="51">
        <f t="shared" si="3"/>
        <v>0</v>
      </c>
    </row>
    <row r="29" spans="2:10" s="47" customFormat="1" ht="23.25" customHeight="1">
      <c r="B29" s="153" t="s">
        <v>135</v>
      </c>
      <c r="C29" s="48">
        <v>872</v>
      </c>
      <c r="D29" s="48">
        <v>36</v>
      </c>
      <c r="E29" s="49">
        <f t="shared" si="1"/>
        <v>4.1</v>
      </c>
      <c r="F29" s="154">
        <f t="shared" si="0"/>
        <v>-836</v>
      </c>
      <c r="H29" s="50">
        <f t="shared" si="2"/>
        <v>0.2</v>
      </c>
      <c r="I29" s="51">
        <f t="shared" si="3"/>
        <v>0.9</v>
      </c>
      <c r="J29" s="51">
        <f t="shared" si="3"/>
        <v>0</v>
      </c>
    </row>
    <row r="30" spans="2:10" s="47" customFormat="1" ht="23.25" customHeight="1">
      <c r="B30" s="153" t="s">
        <v>136</v>
      </c>
      <c r="C30" s="48">
        <v>22</v>
      </c>
      <c r="D30" s="48">
        <v>4</v>
      </c>
      <c r="E30" s="49">
        <f t="shared" si="1"/>
        <v>18.2</v>
      </c>
      <c r="F30" s="154">
        <f t="shared" si="0"/>
        <v>-18</v>
      </c>
      <c r="H30" s="50">
        <f t="shared" si="2"/>
        <v>0</v>
      </c>
      <c r="I30" s="51">
        <f t="shared" si="3"/>
        <v>0</v>
      </c>
      <c r="J30" s="51">
        <f t="shared" si="3"/>
        <v>0</v>
      </c>
    </row>
    <row r="31" spans="2:10" s="47" customFormat="1" ht="23.25" customHeight="1">
      <c r="B31" s="153" t="s">
        <v>137</v>
      </c>
      <c r="C31" s="48">
        <v>47</v>
      </c>
      <c r="D31" s="48">
        <v>44</v>
      </c>
      <c r="E31" s="49">
        <f t="shared" si="1"/>
        <v>93.6</v>
      </c>
      <c r="F31" s="154">
        <f t="shared" si="0"/>
        <v>-3</v>
      </c>
      <c r="H31" s="50">
        <f t="shared" si="2"/>
        <v>0.2</v>
      </c>
      <c r="I31" s="51">
        <f t="shared" si="3"/>
        <v>0</v>
      </c>
      <c r="J31" s="51">
        <f t="shared" si="3"/>
        <v>0</v>
      </c>
    </row>
    <row r="32" spans="2:10" s="47" customFormat="1" ht="23.25" customHeight="1" thickBot="1">
      <c r="B32" s="155" t="s">
        <v>138</v>
      </c>
      <c r="C32" s="156">
        <v>0</v>
      </c>
      <c r="D32" s="156">
        <v>23</v>
      </c>
      <c r="E32" s="157"/>
      <c r="F32" s="158">
        <f t="shared" si="0"/>
        <v>23</v>
      </c>
      <c r="H32" s="50">
        <f t="shared" si="2"/>
        <v>0.1</v>
      </c>
      <c r="I32" s="51">
        <f t="shared" si="3"/>
        <v>0</v>
      </c>
      <c r="J32" s="51">
        <f t="shared" si="3"/>
        <v>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27"/>
  <sheetViews>
    <sheetView zoomScaleSheetLayoutView="70" zoomScalePageLayoutView="0" workbookViewId="0" topLeftCell="A1">
      <selection activeCell="A1" sqref="A1:E1"/>
    </sheetView>
  </sheetViews>
  <sheetFormatPr defaultColWidth="9.140625" defaultRowHeight="15"/>
  <cols>
    <col min="1" max="1" width="45.57421875" style="25" customWidth="1"/>
    <col min="2" max="3" width="11.57421875" style="25" customWidth="1"/>
    <col min="4" max="4" width="14.28125" style="25" customWidth="1"/>
    <col min="5" max="5" width="15.28125" style="25" customWidth="1"/>
    <col min="6" max="16384" width="8.8515625" style="25" customWidth="1"/>
  </cols>
  <sheetData>
    <row r="1" spans="1:5" s="21" customFormat="1" ht="41.25" customHeight="1">
      <c r="A1" s="298" t="s">
        <v>102</v>
      </c>
      <c r="B1" s="298"/>
      <c r="C1" s="298"/>
      <c r="D1" s="298"/>
      <c r="E1" s="298"/>
    </row>
    <row r="2" spans="1:5" s="21" customFormat="1" ht="21.75" customHeight="1">
      <c r="A2" s="299" t="s">
        <v>49</v>
      </c>
      <c r="B2" s="299"/>
      <c r="C2" s="299"/>
      <c r="D2" s="299"/>
      <c r="E2" s="299"/>
    </row>
    <row r="3" spans="1:5" s="23" customFormat="1" ht="12" customHeight="1" thickBot="1">
      <c r="A3" s="22"/>
      <c r="B3" s="22"/>
      <c r="C3" s="22"/>
      <c r="D3" s="22"/>
      <c r="E3" s="22"/>
    </row>
    <row r="4" spans="1:5" s="23" customFormat="1" ht="21" customHeight="1">
      <c r="A4" s="300"/>
      <c r="B4" s="302" t="s">
        <v>1</v>
      </c>
      <c r="C4" s="304" t="s">
        <v>2</v>
      </c>
      <c r="D4" s="306" t="s">
        <v>81</v>
      </c>
      <c r="E4" s="307"/>
    </row>
    <row r="5" spans="1:5" s="23" customFormat="1" ht="26.25" customHeight="1" thickBot="1">
      <c r="A5" s="301"/>
      <c r="B5" s="303"/>
      <c r="C5" s="305"/>
      <c r="D5" s="173" t="s">
        <v>83</v>
      </c>
      <c r="E5" s="174" t="s">
        <v>4</v>
      </c>
    </row>
    <row r="6" spans="1:5" s="24" customFormat="1" ht="34.5" customHeight="1" thickBot="1">
      <c r="A6" s="179" t="s">
        <v>114</v>
      </c>
      <c r="B6" s="180">
        <f>SUM(B7:B25)</f>
        <v>8962</v>
      </c>
      <c r="C6" s="181">
        <f>SUM(C7:C25)</f>
        <v>22680</v>
      </c>
      <c r="D6" s="182">
        <f>C6-B6</f>
        <v>13718</v>
      </c>
      <c r="E6" s="183">
        <f>ROUND(C6/B6*100,1)</f>
        <v>253.1</v>
      </c>
    </row>
    <row r="7" spans="1:5" ht="39.75" customHeight="1">
      <c r="A7" s="175" t="s">
        <v>50</v>
      </c>
      <c r="B7" s="176">
        <v>0</v>
      </c>
      <c r="C7" s="176">
        <v>755</v>
      </c>
      <c r="D7" s="177">
        <f aca="true" t="shared" si="0" ref="D7:D25">C7-B7</f>
        <v>755</v>
      </c>
      <c r="E7" s="178"/>
    </row>
    <row r="8" spans="1:5" ht="44.25" customHeight="1">
      <c r="A8" s="63" t="s">
        <v>51</v>
      </c>
      <c r="B8" s="171">
        <v>967</v>
      </c>
      <c r="C8" s="171">
        <v>254</v>
      </c>
      <c r="D8" s="64">
        <f t="shared" si="0"/>
        <v>-713</v>
      </c>
      <c r="E8" s="65">
        <f aca="true" t="shared" si="1" ref="E8:E25">ROUND(C8/B8*100,1)</f>
        <v>26.3</v>
      </c>
    </row>
    <row r="9" spans="1:5" s="26" customFormat="1" ht="27" customHeight="1">
      <c r="A9" s="63" t="s">
        <v>52</v>
      </c>
      <c r="B9" s="171">
        <v>3186</v>
      </c>
      <c r="C9" s="171">
        <v>1663</v>
      </c>
      <c r="D9" s="64">
        <f t="shared" si="0"/>
        <v>-1523</v>
      </c>
      <c r="E9" s="65">
        <f t="shared" si="1"/>
        <v>52.2</v>
      </c>
    </row>
    <row r="10" spans="1:5" ht="43.5" customHeight="1">
      <c r="A10" s="63" t="s">
        <v>53</v>
      </c>
      <c r="B10" s="171">
        <v>73</v>
      </c>
      <c r="C10" s="171">
        <v>131</v>
      </c>
      <c r="D10" s="64">
        <f t="shared" si="0"/>
        <v>58</v>
      </c>
      <c r="E10" s="65">
        <f t="shared" si="1"/>
        <v>179.5</v>
      </c>
    </row>
    <row r="11" spans="1:5" ht="42" customHeight="1">
      <c r="A11" s="63" t="s">
        <v>54</v>
      </c>
      <c r="B11" s="171">
        <v>12</v>
      </c>
      <c r="C11" s="171">
        <v>0</v>
      </c>
      <c r="D11" s="64">
        <f t="shared" si="0"/>
        <v>-12</v>
      </c>
      <c r="E11" s="65">
        <f t="shared" si="1"/>
        <v>0</v>
      </c>
    </row>
    <row r="12" spans="1:5" ht="19.5" customHeight="1">
      <c r="A12" s="63" t="s">
        <v>55</v>
      </c>
      <c r="B12" s="171">
        <v>75</v>
      </c>
      <c r="C12" s="171">
        <v>147</v>
      </c>
      <c r="D12" s="64">
        <f t="shared" si="0"/>
        <v>72</v>
      </c>
      <c r="E12" s="65">
        <f t="shared" si="1"/>
        <v>196</v>
      </c>
    </row>
    <row r="13" spans="1:5" ht="41.25" customHeight="1">
      <c r="A13" s="63" t="s">
        <v>56</v>
      </c>
      <c r="B13" s="171">
        <v>116</v>
      </c>
      <c r="C13" s="171">
        <v>11</v>
      </c>
      <c r="D13" s="64">
        <f t="shared" si="0"/>
        <v>-105</v>
      </c>
      <c r="E13" s="65">
        <f t="shared" si="1"/>
        <v>9.5</v>
      </c>
    </row>
    <row r="14" spans="1:5" ht="41.25" customHeight="1">
      <c r="A14" s="63" t="s">
        <v>57</v>
      </c>
      <c r="B14" s="171">
        <v>28</v>
      </c>
      <c r="C14" s="171">
        <v>15715</v>
      </c>
      <c r="D14" s="64">
        <f t="shared" si="0"/>
        <v>15687</v>
      </c>
      <c r="E14" s="65">
        <f t="shared" si="1"/>
        <v>56125</v>
      </c>
    </row>
    <row r="15" spans="1:5" ht="42" customHeight="1">
      <c r="A15" s="63" t="s">
        <v>58</v>
      </c>
      <c r="B15" s="171">
        <v>21</v>
      </c>
      <c r="C15" s="171">
        <v>1</v>
      </c>
      <c r="D15" s="64">
        <f t="shared" si="0"/>
        <v>-20</v>
      </c>
      <c r="E15" s="65">
        <f t="shared" si="1"/>
        <v>4.8</v>
      </c>
    </row>
    <row r="16" spans="1:5" ht="23.25" customHeight="1">
      <c r="A16" s="63" t="s">
        <v>59</v>
      </c>
      <c r="B16" s="171">
        <v>0</v>
      </c>
      <c r="C16" s="171">
        <v>7</v>
      </c>
      <c r="D16" s="64">
        <f t="shared" si="0"/>
        <v>7</v>
      </c>
      <c r="E16" s="65"/>
    </row>
    <row r="17" spans="1:5" ht="22.5" customHeight="1">
      <c r="A17" s="63" t="s">
        <v>60</v>
      </c>
      <c r="B17" s="172">
        <v>1120</v>
      </c>
      <c r="C17" s="172">
        <v>3</v>
      </c>
      <c r="D17" s="64">
        <f t="shared" si="0"/>
        <v>-1117</v>
      </c>
      <c r="E17" s="65">
        <f t="shared" si="1"/>
        <v>0.3</v>
      </c>
    </row>
    <row r="18" spans="1:5" ht="22.5" customHeight="1">
      <c r="A18" s="63" t="s">
        <v>61</v>
      </c>
      <c r="B18" s="171">
        <v>76</v>
      </c>
      <c r="C18" s="171">
        <v>47</v>
      </c>
      <c r="D18" s="64">
        <f t="shared" si="0"/>
        <v>-29</v>
      </c>
      <c r="E18" s="65">
        <f t="shared" si="1"/>
        <v>61.8</v>
      </c>
    </row>
    <row r="19" spans="1:5" ht="38.25" customHeight="1">
      <c r="A19" s="63" t="s">
        <v>62</v>
      </c>
      <c r="B19" s="171">
        <v>64</v>
      </c>
      <c r="C19" s="171">
        <v>60</v>
      </c>
      <c r="D19" s="64">
        <f t="shared" si="0"/>
        <v>-4</v>
      </c>
      <c r="E19" s="65">
        <f t="shared" si="1"/>
        <v>93.8</v>
      </c>
    </row>
    <row r="20" spans="1:5" ht="35.25" customHeight="1">
      <c r="A20" s="63" t="s">
        <v>63</v>
      </c>
      <c r="B20" s="171">
        <v>209</v>
      </c>
      <c r="C20" s="171">
        <v>2046</v>
      </c>
      <c r="D20" s="64">
        <f t="shared" si="0"/>
        <v>1837</v>
      </c>
      <c r="E20" s="65">
        <f t="shared" si="1"/>
        <v>978.9</v>
      </c>
    </row>
    <row r="21" spans="1:5" ht="41.25" customHeight="1">
      <c r="A21" s="63" t="s">
        <v>64</v>
      </c>
      <c r="B21" s="171">
        <v>2770</v>
      </c>
      <c r="C21" s="171">
        <v>1532</v>
      </c>
      <c r="D21" s="64">
        <f t="shared" si="0"/>
        <v>-1238</v>
      </c>
      <c r="E21" s="65">
        <f t="shared" si="1"/>
        <v>55.3</v>
      </c>
    </row>
    <row r="22" spans="1:5" ht="19.5" customHeight="1">
      <c r="A22" s="63" t="s">
        <v>65</v>
      </c>
      <c r="B22" s="171">
        <v>82</v>
      </c>
      <c r="C22" s="171">
        <v>183</v>
      </c>
      <c r="D22" s="64">
        <f t="shared" si="0"/>
        <v>101</v>
      </c>
      <c r="E22" s="65">
        <f t="shared" si="1"/>
        <v>223.2</v>
      </c>
    </row>
    <row r="23" spans="1:5" ht="39" customHeight="1">
      <c r="A23" s="63" t="s">
        <v>66</v>
      </c>
      <c r="B23" s="171">
        <v>162</v>
      </c>
      <c r="C23" s="171">
        <v>109</v>
      </c>
      <c r="D23" s="64">
        <f t="shared" si="0"/>
        <v>-53</v>
      </c>
      <c r="E23" s="65">
        <f t="shared" si="1"/>
        <v>67.3</v>
      </c>
    </row>
    <row r="24" spans="1:5" ht="38.25" customHeight="1">
      <c r="A24" s="63" t="s">
        <v>67</v>
      </c>
      <c r="B24" s="171">
        <v>0</v>
      </c>
      <c r="C24" s="171">
        <v>14</v>
      </c>
      <c r="D24" s="64">
        <f t="shared" si="0"/>
        <v>14</v>
      </c>
      <c r="E24" s="65"/>
    </row>
    <row r="25" spans="1:5" ht="22.5" customHeight="1" thickBot="1">
      <c r="A25" s="66" t="s">
        <v>68</v>
      </c>
      <c r="B25" s="184">
        <v>1</v>
      </c>
      <c r="C25" s="184">
        <v>2</v>
      </c>
      <c r="D25" s="67">
        <f t="shared" si="0"/>
        <v>1</v>
      </c>
      <c r="E25" s="68">
        <f t="shared" si="1"/>
        <v>200</v>
      </c>
    </row>
    <row r="26" spans="1:5" ht="12.75">
      <c r="A26" s="27"/>
      <c r="B26" s="27"/>
      <c r="C26" s="27"/>
      <c r="D26" s="27"/>
      <c r="E26" s="27"/>
    </row>
    <row r="27" spans="1:5" ht="12.75">
      <c r="A27" s="27"/>
      <c r="B27" s="27"/>
      <c r="C27" s="27"/>
      <c r="D27" s="27"/>
      <c r="E27" s="2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zoomScaleSheetLayoutView="75" zoomScalePageLayoutView="0" workbookViewId="0" topLeftCell="A1">
      <selection activeCell="J10" sqref="J10"/>
    </sheetView>
  </sheetViews>
  <sheetFormatPr defaultColWidth="9.140625" defaultRowHeight="15"/>
  <cols>
    <col min="1" max="1" width="52.8515625" style="25" customWidth="1"/>
    <col min="2" max="2" width="21.28125" style="25" customWidth="1"/>
    <col min="3" max="4" width="22.00390625" style="25" customWidth="1"/>
    <col min="5" max="5" width="21.57421875" style="25" customWidth="1"/>
    <col min="6" max="6" width="8.8515625" style="25" customWidth="1"/>
    <col min="7" max="7" width="10.8515625" style="25" bestFit="1" customWidth="1"/>
    <col min="8" max="16384" width="8.8515625" style="25" customWidth="1"/>
  </cols>
  <sheetData>
    <row r="1" spans="1:5" s="21" customFormat="1" ht="49.5" customHeight="1">
      <c r="A1" s="308" t="s">
        <v>102</v>
      </c>
      <c r="B1" s="308"/>
      <c r="C1" s="308"/>
      <c r="D1" s="308"/>
      <c r="E1" s="308"/>
    </row>
    <row r="2" spans="1:5" s="21" customFormat="1" ht="20.25" customHeight="1">
      <c r="A2" s="309" t="s">
        <v>69</v>
      </c>
      <c r="B2" s="309"/>
      <c r="C2" s="309"/>
      <c r="D2" s="309"/>
      <c r="E2" s="309"/>
    </row>
    <row r="3" spans="1:5" s="21" customFormat="1" ht="17.25" customHeight="1" thickBot="1">
      <c r="A3" s="55"/>
      <c r="B3" s="55"/>
      <c r="C3" s="55"/>
      <c r="D3" s="55"/>
      <c r="E3" s="55"/>
    </row>
    <row r="4" spans="1:5" s="23" customFormat="1" ht="25.5" customHeight="1">
      <c r="A4" s="310"/>
      <c r="B4" s="312" t="s">
        <v>1</v>
      </c>
      <c r="C4" s="312" t="s">
        <v>2</v>
      </c>
      <c r="D4" s="312" t="s">
        <v>81</v>
      </c>
      <c r="E4" s="314"/>
    </row>
    <row r="5" spans="1:5" s="23" customFormat="1" ht="37.5" customHeight="1" thickBot="1">
      <c r="A5" s="311"/>
      <c r="B5" s="313"/>
      <c r="C5" s="313"/>
      <c r="D5" s="185" t="s">
        <v>83</v>
      </c>
      <c r="E5" s="186" t="s">
        <v>4</v>
      </c>
    </row>
    <row r="6" spans="1:7" s="28" customFormat="1" ht="34.5" customHeight="1" thickBot="1">
      <c r="A6" s="191" t="s">
        <v>114</v>
      </c>
      <c r="B6" s="192">
        <f>SUM(B7:B15)</f>
        <v>8962</v>
      </c>
      <c r="C6" s="192">
        <f>SUM(C7:C15)</f>
        <v>22680</v>
      </c>
      <c r="D6" s="192">
        <f>C6-B6</f>
        <v>13718</v>
      </c>
      <c r="E6" s="193">
        <f>ROUND(C6/B6*100,1)</f>
        <v>253.1</v>
      </c>
      <c r="G6" s="29"/>
    </row>
    <row r="7" spans="1:11" ht="51" customHeight="1">
      <c r="A7" s="187" t="s">
        <v>70</v>
      </c>
      <c r="B7" s="188">
        <v>2097</v>
      </c>
      <c r="C7" s="188">
        <v>2444</v>
      </c>
      <c r="D7" s="189">
        <f aca="true" t="shared" si="0" ref="D7:D15">C7-B7</f>
        <v>347</v>
      </c>
      <c r="E7" s="190">
        <f aca="true" t="shared" si="1" ref="E7:E15">ROUND(C7/B7*100,1)</f>
        <v>116.5</v>
      </c>
      <c r="G7" s="29"/>
      <c r="H7" s="32"/>
      <c r="K7" s="32"/>
    </row>
    <row r="8" spans="1:11" ht="35.25" customHeight="1">
      <c r="A8" s="56" t="s">
        <v>71</v>
      </c>
      <c r="B8" s="30">
        <v>1478</v>
      </c>
      <c r="C8" s="30">
        <v>1765</v>
      </c>
      <c r="D8" s="31">
        <f t="shared" si="0"/>
        <v>287</v>
      </c>
      <c r="E8" s="57">
        <f t="shared" si="1"/>
        <v>119.4</v>
      </c>
      <c r="G8" s="29"/>
      <c r="H8" s="32"/>
      <c r="K8" s="32"/>
    </row>
    <row r="9" spans="1:11" s="26" customFormat="1" ht="25.5" customHeight="1">
      <c r="A9" s="56" t="s">
        <v>72</v>
      </c>
      <c r="B9" s="30">
        <v>780</v>
      </c>
      <c r="C9" s="30">
        <v>3682</v>
      </c>
      <c r="D9" s="31">
        <f t="shared" si="0"/>
        <v>2902</v>
      </c>
      <c r="E9" s="57">
        <f t="shared" si="1"/>
        <v>472.1</v>
      </c>
      <c r="F9" s="25"/>
      <c r="G9" s="29"/>
      <c r="H9" s="32"/>
      <c r="I9" s="25"/>
      <c r="K9" s="32"/>
    </row>
    <row r="10" spans="1:11" ht="36.75" customHeight="1">
      <c r="A10" s="56" t="s">
        <v>73</v>
      </c>
      <c r="B10" s="30">
        <v>639</v>
      </c>
      <c r="C10" s="30">
        <v>1230</v>
      </c>
      <c r="D10" s="31">
        <f t="shared" si="0"/>
        <v>591</v>
      </c>
      <c r="E10" s="57">
        <f t="shared" si="1"/>
        <v>192.5</v>
      </c>
      <c r="G10" s="29"/>
      <c r="H10" s="32"/>
      <c r="K10" s="32"/>
    </row>
    <row r="11" spans="1:11" ht="28.5" customHeight="1">
      <c r="A11" s="56" t="s">
        <v>74</v>
      </c>
      <c r="B11" s="30">
        <v>327</v>
      </c>
      <c r="C11" s="30">
        <v>2161</v>
      </c>
      <c r="D11" s="31">
        <f t="shared" si="0"/>
        <v>1834</v>
      </c>
      <c r="E11" s="57">
        <f t="shared" si="1"/>
        <v>660.9</v>
      </c>
      <c r="G11" s="29"/>
      <c r="H11" s="32"/>
      <c r="K11" s="32"/>
    </row>
    <row r="12" spans="1:11" ht="59.25" customHeight="1">
      <c r="A12" s="56" t="s">
        <v>75</v>
      </c>
      <c r="B12" s="30">
        <v>6</v>
      </c>
      <c r="C12" s="30">
        <v>425</v>
      </c>
      <c r="D12" s="31">
        <f t="shared" si="0"/>
        <v>419</v>
      </c>
      <c r="E12" s="57">
        <f t="shared" si="1"/>
        <v>7083.3</v>
      </c>
      <c r="G12" s="29"/>
      <c r="H12" s="32"/>
      <c r="K12" s="32"/>
    </row>
    <row r="13" spans="1:18" ht="30.75" customHeight="1">
      <c r="A13" s="56" t="s">
        <v>76</v>
      </c>
      <c r="B13" s="30">
        <v>1594</v>
      </c>
      <c r="C13" s="30">
        <v>4657</v>
      </c>
      <c r="D13" s="31">
        <f t="shared" si="0"/>
        <v>3063</v>
      </c>
      <c r="E13" s="57">
        <f t="shared" si="1"/>
        <v>292.2</v>
      </c>
      <c r="G13" s="29"/>
      <c r="H13" s="32"/>
      <c r="K13" s="32"/>
      <c r="R13" s="33"/>
    </row>
    <row r="14" spans="1:18" ht="75" customHeight="1">
      <c r="A14" s="56" t="s">
        <v>77</v>
      </c>
      <c r="B14" s="30">
        <v>1405</v>
      </c>
      <c r="C14" s="30">
        <v>4908</v>
      </c>
      <c r="D14" s="31">
        <f t="shared" si="0"/>
        <v>3503</v>
      </c>
      <c r="E14" s="57">
        <f t="shared" si="1"/>
        <v>349.3</v>
      </c>
      <c r="G14" s="29"/>
      <c r="H14" s="32"/>
      <c r="K14" s="32"/>
      <c r="R14" s="33"/>
    </row>
    <row r="15" spans="1:18" ht="33" customHeight="1" thickBot="1">
      <c r="A15" s="58" t="s">
        <v>78</v>
      </c>
      <c r="B15" s="59">
        <v>636</v>
      </c>
      <c r="C15" s="59">
        <v>1408</v>
      </c>
      <c r="D15" s="60">
        <f t="shared" si="0"/>
        <v>772</v>
      </c>
      <c r="E15" s="61">
        <f t="shared" si="1"/>
        <v>221.4</v>
      </c>
      <c r="G15" s="29"/>
      <c r="H15" s="32"/>
      <c r="K15" s="32"/>
      <c r="R15" s="33"/>
    </row>
    <row r="16" spans="1:18" ht="12.75">
      <c r="A16" s="27"/>
      <c r="B16" s="27"/>
      <c r="C16" s="27"/>
      <c r="D16" s="27"/>
      <c r="R16" s="33"/>
    </row>
    <row r="17" spans="1:18" ht="12.75">
      <c r="A17" s="27"/>
      <c r="B17" s="27"/>
      <c r="C17" s="27"/>
      <c r="D17" s="27"/>
      <c r="R17" s="33"/>
    </row>
    <row r="18" ht="12.75">
      <c r="R18" s="33"/>
    </row>
    <row r="19" ht="12.75">
      <c r="R19" s="33"/>
    </row>
    <row r="20" ht="12.75">
      <c r="R20" s="33"/>
    </row>
    <row r="21" ht="12.75">
      <c r="R21" s="33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78" zoomScalePageLayoutView="0" workbookViewId="0" topLeftCell="A1">
      <pane xSplit="1" ySplit="4" topLeftCell="B5" activePane="bottomRight" state="frozen"/>
      <selection pane="topLeft" activeCell="J37" sqref="J37"/>
      <selection pane="topRight" activeCell="J37" sqref="J37"/>
      <selection pane="bottomLeft" activeCell="J37" sqref="J37"/>
      <selection pane="bottomRight" activeCell="C28" sqref="C28"/>
    </sheetView>
  </sheetViews>
  <sheetFormatPr defaultColWidth="9.140625" defaultRowHeight="15"/>
  <cols>
    <col min="1" max="1" width="58.7109375" style="1" customWidth="1"/>
    <col min="2" max="3" width="9.421875" style="1" customWidth="1"/>
    <col min="4" max="4" width="9.00390625" style="1" customWidth="1"/>
    <col min="5" max="5" width="12.140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33" customHeight="1">
      <c r="A1" s="317" t="s">
        <v>148</v>
      </c>
      <c r="B1" s="317"/>
      <c r="C1" s="317"/>
      <c r="D1" s="317"/>
      <c r="E1" s="317"/>
    </row>
    <row r="2" spans="1:5" ht="33" customHeight="1">
      <c r="A2" s="318" t="s">
        <v>103</v>
      </c>
      <c r="B2" s="318"/>
      <c r="C2" s="318"/>
      <c r="D2" s="318"/>
      <c r="E2" s="318"/>
    </row>
    <row r="3" spans="1:6" ht="18" customHeight="1">
      <c r="A3" s="319" t="s">
        <v>0</v>
      </c>
      <c r="B3" s="320" t="s">
        <v>1</v>
      </c>
      <c r="C3" s="322" t="s">
        <v>2</v>
      </c>
      <c r="D3" s="324" t="s">
        <v>3</v>
      </c>
      <c r="E3" s="325"/>
      <c r="F3" s="2"/>
    </row>
    <row r="4" spans="1:6" ht="27.75" customHeight="1">
      <c r="A4" s="320"/>
      <c r="B4" s="321"/>
      <c r="C4" s="323"/>
      <c r="D4" s="92" t="s">
        <v>4</v>
      </c>
      <c r="E4" s="93" t="s">
        <v>5</v>
      </c>
      <c r="F4" s="2"/>
    </row>
    <row r="5" spans="1:6" ht="18">
      <c r="A5" s="94" t="s">
        <v>6</v>
      </c>
      <c r="B5" s="95">
        <v>38.623</v>
      </c>
      <c r="C5" s="95">
        <v>30.433</v>
      </c>
      <c r="D5" s="96">
        <f aca="true" t="shared" si="0" ref="D5:D19">ROUND(C5/B5*100,1)</f>
        <v>78.8</v>
      </c>
      <c r="E5" s="97">
        <f aca="true" t="shared" si="1" ref="E5:E18">C5-B5</f>
        <v>-8.189999999999998</v>
      </c>
      <c r="F5" s="1" t="s">
        <v>7</v>
      </c>
    </row>
    <row r="6" spans="1:5" ht="18">
      <c r="A6" s="98" t="s">
        <v>8</v>
      </c>
      <c r="B6" s="99">
        <v>17.418</v>
      </c>
      <c r="C6" s="99">
        <v>16.348</v>
      </c>
      <c r="D6" s="100">
        <f t="shared" si="0"/>
        <v>93.9</v>
      </c>
      <c r="E6" s="101">
        <f t="shared" si="1"/>
        <v>-1.0700000000000003</v>
      </c>
    </row>
    <row r="7" spans="1:7" ht="38.25" customHeight="1">
      <c r="A7" s="94" t="s">
        <v>9</v>
      </c>
      <c r="B7" s="95">
        <v>9.779</v>
      </c>
      <c r="C7" s="102">
        <v>12.23</v>
      </c>
      <c r="D7" s="96">
        <f t="shared" si="0"/>
        <v>125.1</v>
      </c>
      <c r="E7" s="96">
        <f t="shared" si="1"/>
        <v>2.4510000000000005</v>
      </c>
      <c r="F7" s="3"/>
      <c r="G7" s="4"/>
    </row>
    <row r="8" spans="1:7" ht="32.25">
      <c r="A8" s="116" t="s">
        <v>108</v>
      </c>
      <c r="B8" s="99">
        <v>2.468</v>
      </c>
      <c r="C8" s="105">
        <v>3.447</v>
      </c>
      <c r="D8" s="96">
        <f>ROUND(C8/B8*100,1)</f>
        <v>139.7</v>
      </c>
      <c r="E8" s="96">
        <f>C8-B8</f>
        <v>0.9790000000000001</v>
      </c>
      <c r="F8" s="3"/>
      <c r="G8" s="4"/>
    </row>
    <row r="9" spans="1:7" ht="32.25">
      <c r="A9" s="117" t="s">
        <v>109</v>
      </c>
      <c r="B9" s="120">
        <f>B8/B7*100</f>
        <v>25.237754371612642</v>
      </c>
      <c r="C9" s="120">
        <f>C8/C7*100</f>
        <v>28.18479149632052</v>
      </c>
      <c r="D9" s="315" t="s">
        <v>144</v>
      </c>
      <c r="E9" s="316"/>
      <c r="F9" s="3"/>
      <c r="G9" s="4"/>
    </row>
    <row r="10" spans="1:7" ht="30.75">
      <c r="A10" s="118" t="s">
        <v>141</v>
      </c>
      <c r="B10" s="122">
        <v>52</v>
      </c>
      <c r="C10" s="121">
        <v>12</v>
      </c>
      <c r="D10" s="96">
        <f>ROUND(C10/B10*100,1)</f>
        <v>23.1</v>
      </c>
      <c r="E10" s="268">
        <f>C10-B10</f>
        <v>-40</v>
      </c>
      <c r="F10" s="3"/>
      <c r="G10" s="4"/>
    </row>
    <row r="11" spans="1:7" ht="34.5">
      <c r="A11" s="119" t="s">
        <v>142</v>
      </c>
      <c r="B11" s="121">
        <v>324</v>
      </c>
      <c r="C11" s="121">
        <v>467</v>
      </c>
      <c r="D11" s="103">
        <f t="shared" si="0"/>
        <v>144.1</v>
      </c>
      <c r="E11" s="269">
        <f t="shared" si="1"/>
        <v>143</v>
      </c>
      <c r="F11" s="5"/>
      <c r="G11" s="4"/>
    </row>
    <row r="12" spans="1:5" ht="35.25" customHeight="1">
      <c r="A12" s="104" t="s">
        <v>10</v>
      </c>
      <c r="B12" s="105">
        <v>3.353</v>
      </c>
      <c r="C12" s="99">
        <v>5.296</v>
      </c>
      <c r="D12" s="100">
        <f t="shared" si="0"/>
        <v>157.9</v>
      </c>
      <c r="E12" s="101">
        <f t="shared" si="1"/>
        <v>1.943</v>
      </c>
    </row>
    <row r="13" spans="1:5" ht="23.25" customHeight="1">
      <c r="A13" s="118" t="s">
        <v>140</v>
      </c>
      <c r="B13" s="267">
        <v>681</v>
      </c>
      <c r="C13" s="267">
        <v>924</v>
      </c>
      <c r="D13" s="100">
        <f>ROUND(C13/B13*100,1)</f>
        <v>135.7</v>
      </c>
      <c r="E13" s="123">
        <f>C13-B13</f>
        <v>243</v>
      </c>
    </row>
    <row r="14" spans="1:5" ht="19.5" customHeight="1">
      <c r="A14" s="104" t="s">
        <v>110</v>
      </c>
      <c r="B14" s="121">
        <v>17</v>
      </c>
      <c r="C14" s="122">
        <v>15</v>
      </c>
      <c r="D14" s="100">
        <f>ROUND(C14/B14*100,1)</f>
        <v>88.2</v>
      </c>
      <c r="E14" s="123">
        <f>C14-B14</f>
        <v>-2</v>
      </c>
    </row>
    <row r="15" spans="1:6" ht="35.25" customHeight="1">
      <c r="A15" s="94" t="s">
        <v>11</v>
      </c>
      <c r="B15" s="102">
        <v>5.561</v>
      </c>
      <c r="C15" s="106">
        <v>8.951</v>
      </c>
      <c r="D15" s="96">
        <f t="shared" si="0"/>
        <v>161</v>
      </c>
      <c r="E15" s="96">
        <f t="shared" si="1"/>
        <v>3.3900000000000006</v>
      </c>
      <c r="F15" s="6"/>
    </row>
    <row r="16" spans="1:6" ht="34.5">
      <c r="A16" s="104" t="s">
        <v>105</v>
      </c>
      <c r="B16" s="99">
        <v>3.025</v>
      </c>
      <c r="C16" s="99">
        <v>3.625</v>
      </c>
      <c r="D16" s="107">
        <f t="shared" si="0"/>
        <v>119.8</v>
      </c>
      <c r="E16" s="100">
        <f t="shared" si="1"/>
        <v>0.6000000000000001</v>
      </c>
      <c r="F16" s="7"/>
    </row>
    <row r="17" spans="1:11" ht="19.5" customHeight="1">
      <c r="A17" s="94" t="s">
        <v>12</v>
      </c>
      <c r="B17" s="102">
        <v>11.284</v>
      </c>
      <c r="C17" s="102">
        <v>14.823</v>
      </c>
      <c r="D17" s="96">
        <f t="shared" si="0"/>
        <v>131.4</v>
      </c>
      <c r="E17" s="97">
        <f t="shared" si="1"/>
        <v>3.5389999999999997</v>
      </c>
      <c r="F17" s="7"/>
      <c r="K17" s="8"/>
    </row>
    <row r="18" spans="1:6" ht="20.25" customHeight="1">
      <c r="A18" s="98" t="s">
        <v>8</v>
      </c>
      <c r="B18" s="108">
        <v>10.929</v>
      </c>
      <c r="C18" s="108">
        <v>14.423</v>
      </c>
      <c r="D18" s="100">
        <f t="shared" si="0"/>
        <v>132</v>
      </c>
      <c r="E18" s="101">
        <f t="shared" si="1"/>
        <v>3.4939999999999998</v>
      </c>
      <c r="F18" s="7"/>
    </row>
    <row r="19" spans="1:6" ht="38.25" customHeight="1">
      <c r="A19" s="94" t="s">
        <v>106</v>
      </c>
      <c r="B19" s="109">
        <v>1437</v>
      </c>
      <c r="C19" s="110">
        <v>1997</v>
      </c>
      <c r="D19" s="100">
        <f t="shared" si="0"/>
        <v>139</v>
      </c>
      <c r="E19" s="111" t="s">
        <v>143</v>
      </c>
      <c r="F19" s="7"/>
    </row>
    <row r="20" spans="1:5" ht="9" customHeight="1">
      <c r="A20" s="327" t="s">
        <v>107</v>
      </c>
      <c r="B20" s="327"/>
      <c r="C20" s="327"/>
      <c r="D20" s="327"/>
      <c r="E20" s="327"/>
    </row>
    <row r="21" spans="1:5" ht="21.75" customHeight="1">
      <c r="A21" s="328"/>
      <c r="B21" s="328"/>
      <c r="C21" s="328"/>
      <c r="D21" s="328"/>
      <c r="E21" s="328"/>
    </row>
    <row r="22" spans="1:5" ht="12.75" customHeight="1">
      <c r="A22" s="321" t="s">
        <v>0</v>
      </c>
      <c r="B22" s="321" t="s">
        <v>13</v>
      </c>
      <c r="C22" s="321" t="s">
        <v>14</v>
      </c>
      <c r="D22" s="324" t="s">
        <v>3</v>
      </c>
      <c r="E22" s="325"/>
    </row>
    <row r="23" spans="1:5" ht="26.25" customHeight="1">
      <c r="A23" s="321"/>
      <c r="B23" s="321"/>
      <c r="C23" s="321"/>
      <c r="D23" s="92" t="s">
        <v>4</v>
      </c>
      <c r="E23" s="112" t="s">
        <v>15</v>
      </c>
    </row>
    <row r="24" spans="1:8" ht="22.5">
      <c r="A24" s="94" t="s">
        <v>6</v>
      </c>
      <c r="B24" s="102">
        <v>20.099</v>
      </c>
      <c r="C24" s="95">
        <v>14.12</v>
      </c>
      <c r="D24" s="96">
        <f>ROUND(C24/B24*100,1)</f>
        <v>70.3</v>
      </c>
      <c r="E24" s="97">
        <f>C24-B24</f>
        <v>-5.979000000000001</v>
      </c>
      <c r="G24" s="9"/>
      <c r="H24" s="9"/>
    </row>
    <row r="25" spans="1:5" ht="34.5">
      <c r="A25" s="94" t="s">
        <v>16</v>
      </c>
      <c r="B25" s="102">
        <v>15.017</v>
      </c>
      <c r="C25" s="95">
        <v>10.601</v>
      </c>
      <c r="D25" s="96">
        <f>ROUND(C25/B25*100,1)</f>
        <v>70.6</v>
      </c>
      <c r="E25" s="96">
        <f>C25-B25</f>
        <v>-4.415999999999999</v>
      </c>
    </row>
    <row r="26" spans="1:5" ht="21" customHeight="1">
      <c r="A26" s="94" t="s">
        <v>17</v>
      </c>
      <c r="B26" s="95">
        <v>1.053</v>
      </c>
      <c r="C26" s="95">
        <v>1.388</v>
      </c>
      <c r="D26" s="96">
        <f>ROUND(C26/B26*100,1)</f>
        <v>131.8</v>
      </c>
      <c r="E26" s="113">
        <f>C26-B26</f>
        <v>0.33499999999999996</v>
      </c>
    </row>
    <row r="27" spans="1:5" ht="34.5">
      <c r="A27" s="94" t="s">
        <v>18</v>
      </c>
      <c r="B27" s="95" t="s">
        <v>19</v>
      </c>
      <c r="C27" s="95">
        <v>1.378</v>
      </c>
      <c r="D27" s="96" t="s">
        <v>19</v>
      </c>
      <c r="E27" s="113" t="s">
        <v>19</v>
      </c>
    </row>
    <row r="28" spans="1:10" ht="34.5">
      <c r="A28" s="114" t="s">
        <v>20</v>
      </c>
      <c r="B28" s="270">
        <v>2564</v>
      </c>
      <c r="C28" s="270">
        <v>3945</v>
      </c>
      <c r="D28" s="271">
        <f>ROUND(C28/B28*100,1)</f>
        <v>153.9</v>
      </c>
      <c r="E28" s="272" t="s">
        <v>145</v>
      </c>
      <c r="G28" s="7"/>
      <c r="I28" s="7"/>
      <c r="J28" s="10"/>
    </row>
    <row r="29" spans="1:5" ht="24" customHeight="1">
      <c r="A29" s="94" t="s">
        <v>21</v>
      </c>
      <c r="B29" s="115">
        <f>B24/B26</f>
        <v>19.087369420702757</v>
      </c>
      <c r="C29" s="115">
        <f>C24/C26</f>
        <v>10.172910662824208</v>
      </c>
      <c r="D29" s="329" t="s">
        <v>139</v>
      </c>
      <c r="E29" s="330"/>
    </row>
    <row r="30" spans="1:5" ht="33" customHeight="1">
      <c r="A30" s="326"/>
      <c r="B30" s="326"/>
      <c r="C30" s="326"/>
      <c r="D30" s="326"/>
      <c r="E30" s="326"/>
    </row>
  </sheetData>
  <sheetProtection/>
  <mergeCells count="14">
    <mergeCell ref="A30:E30"/>
    <mergeCell ref="A20:E21"/>
    <mergeCell ref="A22:A23"/>
    <mergeCell ref="B22:B23"/>
    <mergeCell ref="C22:C23"/>
    <mergeCell ref="D22:E22"/>
    <mergeCell ref="D29:E29"/>
    <mergeCell ref="D9:E9"/>
    <mergeCell ref="A1:E1"/>
    <mergeCell ref="A2:E2"/>
    <mergeCell ref="A3:A4"/>
    <mergeCell ref="B3:B4"/>
    <mergeCell ref="C3:C4"/>
    <mergeCell ref="D3:E3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G144"/>
  <sheetViews>
    <sheetView view="pageBreakPreview" zoomScale="75" zoomScaleNormal="75" zoomScaleSheetLayoutView="75" zoomScalePageLayoutView="0" workbookViewId="0" topLeftCell="A1">
      <pane xSplit="1" ySplit="8" topLeftCell="B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W16" sqref="AW16"/>
    </sheetView>
  </sheetViews>
  <sheetFormatPr defaultColWidth="9.140625" defaultRowHeight="15"/>
  <cols>
    <col min="1" max="1" width="23.28125" style="199" customWidth="1"/>
    <col min="2" max="3" width="10.28125" style="199" customWidth="1"/>
    <col min="4" max="5" width="8.28125" style="199" customWidth="1"/>
    <col min="6" max="7" width="8.140625" style="199" customWidth="1"/>
    <col min="8" max="9" width="7.421875" style="199" customWidth="1"/>
    <col min="10" max="11" width="8.421875" style="199" customWidth="1"/>
    <col min="12" max="13" width="9.28125" style="199" customWidth="1"/>
    <col min="14" max="15" width="7.7109375" style="199" customWidth="1"/>
    <col min="16" max="17" width="7.8515625" style="199" customWidth="1"/>
    <col min="18" max="19" width="8.00390625" style="199" customWidth="1"/>
    <col min="20" max="21" width="8.421875" style="199" customWidth="1"/>
    <col min="22" max="23" width="7.8515625" style="199" customWidth="1"/>
    <col min="24" max="25" width="7.28125" style="199" customWidth="1"/>
    <col min="26" max="26" width="7.57421875" style="199" customWidth="1"/>
    <col min="27" max="28" width="7.28125" style="199" customWidth="1"/>
    <col min="29" max="29" width="6.8515625" style="199" customWidth="1"/>
    <col min="30" max="31" width="7.8515625" style="199" customWidth="1"/>
    <col min="32" max="32" width="6.8515625" style="199" customWidth="1"/>
    <col min="33" max="33" width="7.8515625" style="199" customWidth="1"/>
    <col min="34" max="35" width="7.00390625" style="199" customWidth="1"/>
    <col min="36" max="36" width="7.7109375" style="199" customWidth="1"/>
    <col min="37" max="39" width="7.00390625" style="199" customWidth="1"/>
    <col min="40" max="40" width="7.7109375" style="199" customWidth="1"/>
    <col min="41" max="41" width="7.8515625" style="199" customWidth="1"/>
    <col min="42" max="43" width="7.28125" style="199" customWidth="1"/>
    <col min="44" max="45" width="7.8515625" style="199" customWidth="1"/>
    <col min="46" max="47" width="7.57421875" style="199" customWidth="1"/>
    <col min="48" max="48" width="7.421875" style="199" customWidth="1"/>
    <col min="49" max="49" width="7.140625" style="199" customWidth="1"/>
    <col min="50" max="51" width="6.8515625" style="199" customWidth="1"/>
    <col min="52" max="52" width="7.00390625" style="199" customWidth="1"/>
    <col min="53" max="53" width="6.7109375" style="199" customWidth="1"/>
    <col min="54" max="56" width="7.57421875" style="199" customWidth="1"/>
    <col min="57" max="62" width="7.421875" style="199" customWidth="1"/>
    <col min="63" max="63" width="7.28125" style="199" customWidth="1"/>
    <col min="64" max="64" width="6.7109375" style="199" customWidth="1"/>
    <col min="65" max="65" width="7.28125" style="199" customWidth="1"/>
    <col min="66" max="79" width="10.28125" style="199" customWidth="1"/>
    <col min="80" max="80" width="6.57421875" style="11" customWidth="1"/>
    <col min="81" max="81" width="9.28125" style="11" customWidth="1"/>
    <col min="82" max="16384" width="9.140625" style="11" customWidth="1"/>
  </cols>
  <sheetData>
    <row r="1" spans="1:80" ht="21.75" customHeight="1">
      <c r="A1" s="196"/>
      <c r="B1" s="367" t="s">
        <v>149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73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8"/>
      <c r="AY1" s="198"/>
      <c r="AZ1" s="198"/>
      <c r="BA1" s="198"/>
      <c r="BB1" s="198"/>
      <c r="BC1" s="198"/>
      <c r="BD1" s="198"/>
      <c r="BF1" s="200"/>
      <c r="BH1" s="200"/>
      <c r="BI1" s="200"/>
      <c r="BK1" s="201"/>
      <c r="BP1" s="201"/>
      <c r="BQ1" s="201"/>
      <c r="CB1" s="12"/>
    </row>
    <row r="2" spans="1:78" ht="21.75" customHeight="1" thickBot="1">
      <c r="A2" s="202"/>
      <c r="B2" s="368" t="s">
        <v>104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4"/>
      <c r="AY2" s="204"/>
      <c r="AZ2" s="204"/>
      <c r="BA2" s="204"/>
      <c r="BB2" s="204"/>
      <c r="BC2" s="204"/>
      <c r="BD2" s="204"/>
      <c r="BE2" s="204"/>
      <c r="BF2" s="205"/>
      <c r="BG2" s="205"/>
      <c r="BH2" s="205"/>
      <c r="BI2" s="205"/>
      <c r="BJ2" s="205"/>
      <c r="BK2" s="201" t="s">
        <v>22</v>
      </c>
      <c r="BN2" s="201"/>
      <c r="BZ2" s="201" t="s">
        <v>22</v>
      </c>
    </row>
    <row r="3" spans="1:80" ht="15.75" customHeight="1">
      <c r="A3" s="369"/>
      <c r="B3" s="353" t="s">
        <v>23</v>
      </c>
      <c r="C3" s="341"/>
      <c r="D3" s="341"/>
      <c r="E3" s="341"/>
      <c r="F3" s="342" t="s">
        <v>24</v>
      </c>
      <c r="G3" s="343"/>
      <c r="H3" s="343"/>
      <c r="I3" s="344"/>
      <c r="J3" s="342" t="s">
        <v>25</v>
      </c>
      <c r="K3" s="343"/>
      <c r="L3" s="343"/>
      <c r="M3" s="344"/>
      <c r="N3" s="358" t="s">
        <v>150</v>
      </c>
      <c r="O3" s="359"/>
      <c r="P3" s="359"/>
      <c r="Q3" s="360"/>
      <c r="R3" s="342" t="s">
        <v>26</v>
      </c>
      <c r="S3" s="343"/>
      <c r="T3" s="343"/>
      <c r="U3" s="344"/>
      <c r="V3" s="342" t="s">
        <v>27</v>
      </c>
      <c r="W3" s="343"/>
      <c r="X3" s="343"/>
      <c r="Y3" s="344"/>
      <c r="Z3" s="351" t="s">
        <v>28</v>
      </c>
      <c r="AA3" s="352"/>
      <c r="AB3" s="352"/>
      <c r="AC3" s="353"/>
      <c r="AD3" s="341" t="s">
        <v>29</v>
      </c>
      <c r="AE3" s="341"/>
      <c r="AF3" s="341"/>
      <c r="AG3" s="341"/>
      <c r="AH3" s="351" t="s">
        <v>30</v>
      </c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3"/>
      <c r="AT3" s="342" t="s">
        <v>31</v>
      </c>
      <c r="AU3" s="343"/>
      <c r="AV3" s="343"/>
      <c r="AW3" s="344"/>
      <c r="AX3" s="357" t="s">
        <v>32</v>
      </c>
      <c r="AY3" s="357"/>
      <c r="AZ3" s="357"/>
      <c r="BA3" s="357"/>
      <c r="BB3" s="341" t="s">
        <v>33</v>
      </c>
      <c r="BC3" s="341"/>
      <c r="BD3" s="341"/>
      <c r="BE3" s="341"/>
      <c r="BF3" s="342" t="s">
        <v>34</v>
      </c>
      <c r="BG3" s="343"/>
      <c r="BH3" s="343"/>
      <c r="BI3" s="344"/>
      <c r="BJ3" s="341" t="s">
        <v>35</v>
      </c>
      <c r="BK3" s="341"/>
      <c r="BL3" s="341"/>
      <c r="BM3" s="341"/>
      <c r="BN3" s="358" t="s">
        <v>111</v>
      </c>
      <c r="BO3" s="359"/>
      <c r="BP3" s="360"/>
      <c r="BQ3" s="342" t="s">
        <v>36</v>
      </c>
      <c r="BR3" s="343"/>
      <c r="BS3" s="343"/>
      <c r="BT3" s="343"/>
      <c r="BU3" s="344"/>
      <c r="BV3" s="342" t="s">
        <v>20</v>
      </c>
      <c r="BW3" s="343"/>
      <c r="BX3" s="344"/>
      <c r="BY3" s="341" t="s">
        <v>37</v>
      </c>
      <c r="BZ3" s="341"/>
      <c r="CA3" s="341"/>
      <c r="CB3" s="62"/>
    </row>
    <row r="4" spans="1:80" ht="38.25" customHeight="1">
      <c r="A4" s="370"/>
      <c r="B4" s="353"/>
      <c r="C4" s="341"/>
      <c r="D4" s="341"/>
      <c r="E4" s="341"/>
      <c r="F4" s="345"/>
      <c r="G4" s="346"/>
      <c r="H4" s="346"/>
      <c r="I4" s="347"/>
      <c r="J4" s="345"/>
      <c r="K4" s="346"/>
      <c r="L4" s="346"/>
      <c r="M4" s="347"/>
      <c r="N4" s="361"/>
      <c r="O4" s="362"/>
      <c r="P4" s="362"/>
      <c r="Q4" s="363"/>
      <c r="R4" s="345"/>
      <c r="S4" s="346"/>
      <c r="T4" s="346"/>
      <c r="U4" s="347"/>
      <c r="V4" s="345"/>
      <c r="W4" s="346"/>
      <c r="X4" s="346"/>
      <c r="Y4" s="347"/>
      <c r="Z4" s="353" t="s">
        <v>38</v>
      </c>
      <c r="AA4" s="341"/>
      <c r="AB4" s="341"/>
      <c r="AC4" s="341"/>
      <c r="AD4" s="341"/>
      <c r="AE4" s="341"/>
      <c r="AF4" s="341"/>
      <c r="AG4" s="341"/>
      <c r="AH4" s="341" t="s">
        <v>39</v>
      </c>
      <c r="AI4" s="341"/>
      <c r="AJ4" s="341"/>
      <c r="AK4" s="341"/>
      <c r="AL4" s="341" t="s">
        <v>40</v>
      </c>
      <c r="AM4" s="341"/>
      <c r="AN4" s="341"/>
      <c r="AO4" s="341"/>
      <c r="AP4" s="341" t="s">
        <v>41</v>
      </c>
      <c r="AQ4" s="341"/>
      <c r="AR4" s="341"/>
      <c r="AS4" s="341"/>
      <c r="AT4" s="345"/>
      <c r="AU4" s="346"/>
      <c r="AV4" s="346"/>
      <c r="AW4" s="347"/>
      <c r="AX4" s="357"/>
      <c r="AY4" s="357"/>
      <c r="AZ4" s="357"/>
      <c r="BA4" s="357"/>
      <c r="BB4" s="341"/>
      <c r="BC4" s="341"/>
      <c r="BD4" s="341"/>
      <c r="BE4" s="341"/>
      <c r="BF4" s="345"/>
      <c r="BG4" s="346"/>
      <c r="BH4" s="346"/>
      <c r="BI4" s="347"/>
      <c r="BJ4" s="341"/>
      <c r="BK4" s="341"/>
      <c r="BL4" s="341"/>
      <c r="BM4" s="341"/>
      <c r="BN4" s="361"/>
      <c r="BO4" s="362"/>
      <c r="BP4" s="363"/>
      <c r="BQ4" s="345"/>
      <c r="BR4" s="346"/>
      <c r="BS4" s="346"/>
      <c r="BT4" s="346"/>
      <c r="BU4" s="347"/>
      <c r="BV4" s="345"/>
      <c r="BW4" s="346"/>
      <c r="BX4" s="347"/>
      <c r="BY4" s="341"/>
      <c r="BZ4" s="341"/>
      <c r="CA4" s="341"/>
      <c r="CB4" s="62"/>
    </row>
    <row r="5" spans="1:80" ht="15" customHeight="1">
      <c r="A5" s="370"/>
      <c r="B5" s="344"/>
      <c r="C5" s="354"/>
      <c r="D5" s="354"/>
      <c r="E5" s="354"/>
      <c r="F5" s="345"/>
      <c r="G5" s="346"/>
      <c r="H5" s="346"/>
      <c r="I5" s="347"/>
      <c r="J5" s="348"/>
      <c r="K5" s="349"/>
      <c r="L5" s="349"/>
      <c r="M5" s="350"/>
      <c r="N5" s="364"/>
      <c r="O5" s="365"/>
      <c r="P5" s="365"/>
      <c r="Q5" s="366"/>
      <c r="R5" s="348"/>
      <c r="S5" s="349"/>
      <c r="T5" s="349"/>
      <c r="U5" s="350"/>
      <c r="V5" s="348"/>
      <c r="W5" s="349"/>
      <c r="X5" s="349"/>
      <c r="Y5" s="350"/>
      <c r="Z5" s="353"/>
      <c r="AA5" s="341"/>
      <c r="AB5" s="341"/>
      <c r="AC5" s="341"/>
      <c r="AD5" s="354"/>
      <c r="AE5" s="354"/>
      <c r="AF5" s="354"/>
      <c r="AG5" s="354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8"/>
      <c r="AU5" s="349"/>
      <c r="AV5" s="349"/>
      <c r="AW5" s="350"/>
      <c r="AX5" s="357"/>
      <c r="AY5" s="357"/>
      <c r="AZ5" s="357"/>
      <c r="BA5" s="357"/>
      <c r="BB5" s="341"/>
      <c r="BC5" s="341"/>
      <c r="BD5" s="341"/>
      <c r="BE5" s="341"/>
      <c r="BF5" s="348"/>
      <c r="BG5" s="349"/>
      <c r="BH5" s="349"/>
      <c r="BI5" s="350"/>
      <c r="BJ5" s="341"/>
      <c r="BK5" s="341"/>
      <c r="BL5" s="341"/>
      <c r="BM5" s="341"/>
      <c r="BN5" s="364"/>
      <c r="BO5" s="365"/>
      <c r="BP5" s="366"/>
      <c r="BQ5" s="348"/>
      <c r="BR5" s="349"/>
      <c r="BS5" s="349"/>
      <c r="BT5" s="349"/>
      <c r="BU5" s="350"/>
      <c r="BV5" s="348"/>
      <c r="BW5" s="349"/>
      <c r="BX5" s="350"/>
      <c r="BY5" s="341"/>
      <c r="BZ5" s="341"/>
      <c r="CA5" s="341"/>
      <c r="CB5" s="62"/>
    </row>
    <row r="6" spans="1:80" ht="35.25" customHeight="1">
      <c r="A6" s="370"/>
      <c r="B6" s="372">
        <v>2016</v>
      </c>
      <c r="C6" s="332">
        <v>2017</v>
      </c>
      <c r="D6" s="338" t="s">
        <v>42</v>
      </c>
      <c r="E6" s="338"/>
      <c r="F6" s="331">
        <v>2016</v>
      </c>
      <c r="G6" s="332">
        <v>2017</v>
      </c>
      <c r="H6" s="338" t="s">
        <v>42</v>
      </c>
      <c r="I6" s="338"/>
      <c r="J6" s="331">
        <v>2016</v>
      </c>
      <c r="K6" s="332">
        <v>2017</v>
      </c>
      <c r="L6" s="355" t="s">
        <v>42</v>
      </c>
      <c r="M6" s="356"/>
      <c r="N6" s="331">
        <v>2016</v>
      </c>
      <c r="O6" s="332">
        <v>2017</v>
      </c>
      <c r="P6" s="338" t="s">
        <v>42</v>
      </c>
      <c r="Q6" s="338"/>
      <c r="R6" s="331">
        <v>2016</v>
      </c>
      <c r="S6" s="332">
        <v>2017</v>
      </c>
      <c r="T6" s="337" t="s">
        <v>42</v>
      </c>
      <c r="U6" s="337"/>
      <c r="V6" s="339">
        <v>2016</v>
      </c>
      <c r="W6" s="339">
        <v>2017</v>
      </c>
      <c r="X6" s="338" t="s">
        <v>42</v>
      </c>
      <c r="Y6" s="338"/>
      <c r="Z6" s="337">
        <v>2016</v>
      </c>
      <c r="AA6" s="339">
        <v>2017</v>
      </c>
      <c r="AB6" s="338" t="s">
        <v>42</v>
      </c>
      <c r="AC6" s="338"/>
      <c r="AD6" s="337">
        <v>2016</v>
      </c>
      <c r="AE6" s="339">
        <v>2017</v>
      </c>
      <c r="AF6" s="338" t="s">
        <v>42</v>
      </c>
      <c r="AG6" s="338"/>
      <c r="AH6" s="337">
        <v>2016</v>
      </c>
      <c r="AI6" s="339">
        <v>2017</v>
      </c>
      <c r="AJ6" s="338" t="s">
        <v>42</v>
      </c>
      <c r="AK6" s="338"/>
      <c r="AL6" s="337">
        <v>2016</v>
      </c>
      <c r="AM6" s="339">
        <v>2017</v>
      </c>
      <c r="AN6" s="338" t="s">
        <v>42</v>
      </c>
      <c r="AO6" s="338"/>
      <c r="AP6" s="337">
        <v>2016</v>
      </c>
      <c r="AQ6" s="339">
        <v>2017</v>
      </c>
      <c r="AR6" s="338" t="s">
        <v>42</v>
      </c>
      <c r="AS6" s="338"/>
      <c r="AT6" s="331">
        <v>2016</v>
      </c>
      <c r="AU6" s="332">
        <v>2017</v>
      </c>
      <c r="AV6" s="338" t="s">
        <v>42</v>
      </c>
      <c r="AW6" s="338"/>
      <c r="AX6" s="331">
        <v>2016</v>
      </c>
      <c r="AY6" s="332">
        <v>2017</v>
      </c>
      <c r="AZ6" s="338" t="s">
        <v>42</v>
      </c>
      <c r="BA6" s="338"/>
      <c r="BB6" s="338" t="s">
        <v>43</v>
      </c>
      <c r="BC6" s="338"/>
      <c r="BD6" s="338" t="s">
        <v>42</v>
      </c>
      <c r="BE6" s="338"/>
      <c r="BF6" s="331">
        <v>2016</v>
      </c>
      <c r="BG6" s="332">
        <v>2017</v>
      </c>
      <c r="BH6" s="338" t="s">
        <v>42</v>
      </c>
      <c r="BI6" s="338"/>
      <c r="BJ6" s="331">
        <v>2016</v>
      </c>
      <c r="BK6" s="332">
        <v>2017</v>
      </c>
      <c r="BL6" s="338" t="s">
        <v>42</v>
      </c>
      <c r="BM6" s="338"/>
      <c r="BN6" s="331">
        <v>2016</v>
      </c>
      <c r="BO6" s="332">
        <v>2017</v>
      </c>
      <c r="BP6" s="334" t="s">
        <v>44</v>
      </c>
      <c r="BQ6" s="331">
        <v>2016</v>
      </c>
      <c r="BR6" s="332">
        <v>2017</v>
      </c>
      <c r="BS6" s="338" t="s">
        <v>42</v>
      </c>
      <c r="BT6" s="338"/>
      <c r="BU6" s="337" t="s">
        <v>45</v>
      </c>
      <c r="BV6" s="331">
        <v>2016</v>
      </c>
      <c r="BW6" s="332">
        <v>2017</v>
      </c>
      <c r="BX6" s="334" t="s">
        <v>46</v>
      </c>
      <c r="BY6" s="331">
        <v>2016</v>
      </c>
      <c r="BZ6" s="332">
        <v>2017</v>
      </c>
      <c r="CA6" s="335" t="s">
        <v>44</v>
      </c>
      <c r="CB6" s="14"/>
    </row>
    <row r="7" spans="1:80" s="15" customFormat="1" ht="18.75" customHeight="1">
      <c r="A7" s="371"/>
      <c r="B7" s="372"/>
      <c r="C7" s="333"/>
      <c r="D7" s="206" t="s">
        <v>4</v>
      </c>
      <c r="E7" s="206" t="s">
        <v>44</v>
      </c>
      <c r="F7" s="331"/>
      <c r="G7" s="333"/>
      <c r="H7" s="206" t="s">
        <v>4</v>
      </c>
      <c r="I7" s="206" t="s">
        <v>44</v>
      </c>
      <c r="J7" s="331"/>
      <c r="K7" s="333"/>
      <c r="L7" s="206" t="s">
        <v>4</v>
      </c>
      <c r="M7" s="206" t="s">
        <v>44</v>
      </c>
      <c r="N7" s="331"/>
      <c r="O7" s="333"/>
      <c r="P7" s="206" t="s">
        <v>4</v>
      </c>
      <c r="Q7" s="206" t="s">
        <v>44</v>
      </c>
      <c r="R7" s="331"/>
      <c r="S7" s="333"/>
      <c r="T7" s="207" t="s">
        <v>4</v>
      </c>
      <c r="U7" s="207" t="s">
        <v>44</v>
      </c>
      <c r="V7" s="340"/>
      <c r="W7" s="340"/>
      <c r="X7" s="206" t="s">
        <v>4</v>
      </c>
      <c r="Y7" s="206" t="s">
        <v>44</v>
      </c>
      <c r="Z7" s="337"/>
      <c r="AA7" s="340"/>
      <c r="AB7" s="206" t="s">
        <v>4</v>
      </c>
      <c r="AC7" s="206" t="s">
        <v>44</v>
      </c>
      <c r="AD7" s="337"/>
      <c r="AE7" s="340"/>
      <c r="AF7" s="206" t="s">
        <v>4</v>
      </c>
      <c r="AG7" s="206" t="s">
        <v>44</v>
      </c>
      <c r="AH7" s="337"/>
      <c r="AI7" s="340"/>
      <c r="AJ7" s="206" t="s">
        <v>4</v>
      </c>
      <c r="AK7" s="206" t="s">
        <v>44</v>
      </c>
      <c r="AL7" s="337"/>
      <c r="AM7" s="340"/>
      <c r="AN7" s="206" t="s">
        <v>4</v>
      </c>
      <c r="AO7" s="206" t="s">
        <v>44</v>
      </c>
      <c r="AP7" s="337"/>
      <c r="AQ7" s="340"/>
      <c r="AR7" s="206" t="s">
        <v>4</v>
      </c>
      <c r="AS7" s="206" t="s">
        <v>44</v>
      </c>
      <c r="AT7" s="331"/>
      <c r="AU7" s="333"/>
      <c r="AV7" s="206" t="s">
        <v>4</v>
      </c>
      <c r="AW7" s="206" t="s">
        <v>44</v>
      </c>
      <c r="AX7" s="331"/>
      <c r="AY7" s="333"/>
      <c r="AZ7" s="206" t="s">
        <v>4</v>
      </c>
      <c r="BA7" s="206" t="s">
        <v>44</v>
      </c>
      <c r="BB7" s="208">
        <v>2016</v>
      </c>
      <c r="BC7" s="208">
        <v>2017</v>
      </c>
      <c r="BD7" s="206" t="s">
        <v>4</v>
      </c>
      <c r="BE7" s="206" t="s">
        <v>44</v>
      </c>
      <c r="BF7" s="331"/>
      <c r="BG7" s="333"/>
      <c r="BH7" s="206" t="s">
        <v>4</v>
      </c>
      <c r="BI7" s="206" t="s">
        <v>44</v>
      </c>
      <c r="BJ7" s="331"/>
      <c r="BK7" s="333"/>
      <c r="BL7" s="206" t="s">
        <v>4</v>
      </c>
      <c r="BM7" s="206" t="s">
        <v>44</v>
      </c>
      <c r="BN7" s="331"/>
      <c r="BO7" s="333"/>
      <c r="BP7" s="334"/>
      <c r="BQ7" s="331"/>
      <c r="BR7" s="333"/>
      <c r="BS7" s="206" t="s">
        <v>4</v>
      </c>
      <c r="BT7" s="206" t="s">
        <v>44</v>
      </c>
      <c r="BU7" s="337"/>
      <c r="BV7" s="331"/>
      <c r="BW7" s="333"/>
      <c r="BX7" s="334"/>
      <c r="BY7" s="331"/>
      <c r="BZ7" s="333"/>
      <c r="CA7" s="336"/>
      <c r="CB7" s="14"/>
    </row>
    <row r="8" spans="1:80" ht="12.75" customHeight="1" thickBot="1">
      <c r="A8" s="248" t="s">
        <v>47</v>
      </c>
      <c r="B8" s="244">
        <v>1</v>
      </c>
      <c r="C8" s="209">
        <v>2</v>
      </c>
      <c r="D8" s="209">
        <v>3</v>
      </c>
      <c r="E8" s="209">
        <v>4</v>
      </c>
      <c r="F8" s="209">
        <v>5</v>
      </c>
      <c r="G8" s="209">
        <v>6</v>
      </c>
      <c r="H8" s="209">
        <v>7</v>
      </c>
      <c r="I8" s="209">
        <v>8</v>
      </c>
      <c r="J8" s="209">
        <v>9</v>
      </c>
      <c r="K8" s="209">
        <v>10</v>
      </c>
      <c r="L8" s="209">
        <v>11</v>
      </c>
      <c r="M8" s="209">
        <v>12</v>
      </c>
      <c r="N8" s="209">
        <v>13</v>
      </c>
      <c r="O8" s="209">
        <v>14</v>
      </c>
      <c r="P8" s="209">
        <v>15</v>
      </c>
      <c r="Q8" s="209">
        <v>16</v>
      </c>
      <c r="R8" s="209">
        <v>17</v>
      </c>
      <c r="S8" s="209">
        <v>18</v>
      </c>
      <c r="T8" s="209">
        <v>19</v>
      </c>
      <c r="U8" s="209">
        <v>20</v>
      </c>
      <c r="V8" s="209">
        <v>25</v>
      </c>
      <c r="W8" s="209">
        <v>26</v>
      </c>
      <c r="X8" s="209">
        <v>27</v>
      </c>
      <c r="Y8" s="209">
        <v>28</v>
      </c>
      <c r="Z8" s="209">
        <v>29</v>
      </c>
      <c r="AA8" s="209">
        <v>30</v>
      </c>
      <c r="AB8" s="209">
        <v>31</v>
      </c>
      <c r="AC8" s="209">
        <v>32</v>
      </c>
      <c r="AD8" s="209">
        <v>33</v>
      </c>
      <c r="AE8" s="209">
        <v>34</v>
      </c>
      <c r="AF8" s="209">
        <v>35</v>
      </c>
      <c r="AG8" s="209">
        <v>36</v>
      </c>
      <c r="AH8" s="209">
        <v>37</v>
      </c>
      <c r="AI8" s="209">
        <v>38</v>
      </c>
      <c r="AJ8" s="209">
        <v>39</v>
      </c>
      <c r="AK8" s="209">
        <v>40</v>
      </c>
      <c r="AL8" s="209">
        <v>41</v>
      </c>
      <c r="AM8" s="209">
        <v>42</v>
      </c>
      <c r="AN8" s="209">
        <v>43</v>
      </c>
      <c r="AO8" s="209">
        <v>44</v>
      </c>
      <c r="AP8" s="209">
        <v>45</v>
      </c>
      <c r="AQ8" s="209">
        <v>46</v>
      </c>
      <c r="AR8" s="209">
        <v>47</v>
      </c>
      <c r="AS8" s="209">
        <v>48</v>
      </c>
      <c r="AT8" s="209">
        <v>49</v>
      </c>
      <c r="AU8" s="209">
        <v>50</v>
      </c>
      <c r="AV8" s="209">
        <v>51</v>
      </c>
      <c r="AW8" s="209">
        <v>52</v>
      </c>
      <c r="AX8" s="209">
        <v>57</v>
      </c>
      <c r="AY8" s="209">
        <v>58</v>
      </c>
      <c r="AZ8" s="209">
        <v>59</v>
      </c>
      <c r="BA8" s="209">
        <v>60</v>
      </c>
      <c r="BB8" s="209">
        <v>61</v>
      </c>
      <c r="BC8" s="209">
        <v>62</v>
      </c>
      <c r="BD8" s="209">
        <v>63</v>
      </c>
      <c r="BE8" s="209">
        <v>64</v>
      </c>
      <c r="BF8" s="209">
        <v>65</v>
      </c>
      <c r="BG8" s="209">
        <v>66</v>
      </c>
      <c r="BH8" s="209">
        <v>67</v>
      </c>
      <c r="BI8" s="209">
        <v>68</v>
      </c>
      <c r="BJ8" s="209">
        <v>69</v>
      </c>
      <c r="BK8" s="209">
        <v>70</v>
      </c>
      <c r="BL8" s="209">
        <v>71</v>
      </c>
      <c r="BM8" s="209">
        <v>72</v>
      </c>
      <c r="BN8" s="209">
        <v>73</v>
      </c>
      <c r="BO8" s="209">
        <v>74</v>
      </c>
      <c r="BP8" s="209">
        <v>75</v>
      </c>
      <c r="BQ8" s="209">
        <v>76</v>
      </c>
      <c r="BR8" s="209">
        <v>77</v>
      </c>
      <c r="BS8" s="209">
        <v>78</v>
      </c>
      <c r="BT8" s="209">
        <v>79</v>
      </c>
      <c r="BU8" s="209">
        <v>80</v>
      </c>
      <c r="BV8" s="209">
        <v>81</v>
      </c>
      <c r="BW8" s="209">
        <v>82</v>
      </c>
      <c r="BX8" s="209">
        <v>83</v>
      </c>
      <c r="BY8" s="209">
        <v>84</v>
      </c>
      <c r="BZ8" s="209">
        <v>85</v>
      </c>
      <c r="CA8" s="209">
        <v>86</v>
      </c>
      <c r="CB8" s="16"/>
    </row>
    <row r="9" spans="1:81" s="195" customFormat="1" ht="18.75" customHeight="1" thickBot="1">
      <c r="A9" s="249" t="s">
        <v>114</v>
      </c>
      <c r="B9" s="245">
        <v>38623</v>
      </c>
      <c r="C9" s="210">
        <v>30433</v>
      </c>
      <c r="D9" s="211">
        <f aca="true" t="shared" si="0" ref="D9:D33">C9/B9*100</f>
        <v>78.79501851228542</v>
      </c>
      <c r="E9" s="210">
        <f aca="true" t="shared" si="1" ref="E9:E33">C9-B9</f>
        <v>-8190</v>
      </c>
      <c r="F9" s="210">
        <v>17418</v>
      </c>
      <c r="G9" s="210">
        <v>16348</v>
      </c>
      <c r="H9" s="211">
        <f aca="true" t="shared" si="2" ref="H9:H33">G9/F9*100</f>
        <v>93.85692961304399</v>
      </c>
      <c r="I9" s="210">
        <f aca="true" t="shared" si="3" ref="I9:I33">G9-F9</f>
        <v>-1070</v>
      </c>
      <c r="J9" s="210">
        <v>9779</v>
      </c>
      <c r="K9" s="210">
        <v>12230</v>
      </c>
      <c r="L9" s="211">
        <f aca="true" t="shared" si="4" ref="L9:L33">K9/J9*100</f>
        <v>125.06391246548728</v>
      </c>
      <c r="M9" s="210">
        <f aca="true" t="shared" si="5" ref="M9:M33">K9-J9</f>
        <v>2451</v>
      </c>
      <c r="N9" s="212">
        <v>324</v>
      </c>
      <c r="O9" s="212">
        <v>467</v>
      </c>
      <c r="P9" s="213">
        <f aca="true" t="shared" si="6" ref="P9:P33">O9/N9*100</f>
        <v>144.1358024691358</v>
      </c>
      <c r="Q9" s="210">
        <f aca="true" t="shared" si="7" ref="Q9:Q33">O9-N9</f>
        <v>143</v>
      </c>
      <c r="R9" s="210">
        <v>3353</v>
      </c>
      <c r="S9" s="210">
        <v>5296</v>
      </c>
      <c r="T9" s="213">
        <f aca="true" t="shared" si="8" ref="T9:T33">S9/R9*100</f>
        <v>157.94810617357592</v>
      </c>
      <c r="U9" s="210">
        <f aca="true" t="shared" si="9" ref="U9:U33">S9-R9</f>
        <v>1943</v>
      </c>
      <c r="V9" s="210">
        <v>67427</v>
      </c>
      <c r="W9" s="210">
        <v>63410</v>
      </c>
      <c r="X9" s="211">
        <f aca="true" t="shared" si="10" ref="X9:X33">W9/V9*100</f>
        <v>94.04244590445964</v>
      </c>
      <c r="Y9" s="210">
        <f aca="true" t="shared" si="11" ref="Y9:Y33">W9-V9</f>
        <v>-4017</v>
      </c>
      <c r="Z9" s="210">
        <v>34696</v>
      </c>
      <c r="AA9" s="210">
        <v>27866</v>
      </c>
      <c r="AB9" s="211">
        <f aca="true" t="shared" si="12" ref="AB9:AB33">AA9/Z9*100</f>
        <v>80.31473368688033</v>
      </c>
      <c r="AC9" s="210">
        <f aca="true" t="shared" si="13" ref="AC9:AC33">AA9-Z9</f>
        <v>-6830</v>
      </c>
      <c r="AD9" s="210">
        <v>11345</v>
      </c>
      <c r="AE9" s="210">
        <v>15834</v>
      </c>
      <c r="AF9" s="211">
        <f aca="true" t="shared" si="14" ref="AF9:AF33">AE9/AD9*100</f>
        <v>139.56809167033936</v>
      </c>
      <c r="AG9" s="210">
        <f aca="true" t="shared" si="15" ref="AG9:AG33">AE9-AD9</f>
        <v>4489</v>
      </c>
      <c r="AH9" s="210">
        <v>1021</v>
      </c>
      <c r="AI9" s="210">
        <v>2705</v>
      </c>
      <c r="AJ9" s="211">
        <f aca="true" t="shared" si="16" ref="AJ9:AJ33">AI9/AH9*100</f>
        <v>264.93633692458377</v>
      </c>
      <c r="AK9" s="210">
        <f aca="true" t="shared" si="17" ref="AK9:AK33">AI9-AH9</f>
        <v>1684</v>
      </c>
      <c r="AL9" s="210">
        <v>762</v>
      </c>
      <c r="AM9" s="210">
        <v>1645</v>
      </c>
      <c r="AN9" s="211">
        <f>AM9/AL9*100</f>
        <v>215.87926509186352</v>
      </c>
      <c r="AO9" s="210">
        <f aca="true" t="shared" si="18" ref="AO9:AO33">AM9-AL9</f>
        <v>883</v>
      </c>
      <c r="AP9" s="215">
        <v>9562</v>
      </c>
      <c r="AQ9" s="215">
        <v>11484</v>
      </c>
      <c r="AR9" s="211">
        <f aca="true" t="shared" si="19" ref="AR9:AR33">AQ9/AP9*100</f>
        <v>120.10039740640033</v>
      </c>
      <c r="AS9" s="210">
        <f aca="true" t="shared" si="20" ref="AS9:AS33">AQ9-AP9</f>
        <v>1922</v>
      </c>
      <c r="AT9" s="215">
        <v>5561</v>
      </c>
      <c r="AU9" s="215">
        <v>8951</v>
      </c>
      <c r="AV9" s="213">
        <f aca="true" t="shared" si="21" ref="AV9:AV33">AU9/AT9*100</f>
        <v>160.9602589462327</v>
      </c>
      <c r="AW9" s="210">
        <f aca="true" t="shared" si="22" ref="AW9:AW33">AU9-AT9</f>
        <v>3390</v>
      </c>
      <c r="AX9" s="216">
        <v>3025</v>
      </c>
      <c r="AY9" s="216">
        <v>3625</v>
      </c>
      <c r="AZ9" s="217">
        <f>ROUND(AY9/AX9*100,1)</f>
        <v>119.8</v>
      </c>
      <c r="BA9" s="218">
        <f aca="true" t="shared" si="23" ref="BA9:BA33">AY9-AX9</f>
        <v>600</v>
      </c>
      <c r="BB9" s="215">
        <v>11284</v>
      </c>
      <c r="BC9" s="215">
        <v>14823</v>
      </c>
      <c r="BD9" s="213">
        <f aca="true" t="shared" si="24" ref="BD9:BD33">ROUND(BC9/BB9*100,1)</f>
        <v>131.4</v>
      </c>
      <c r="BE9" s="210">
        <f aca="true" t="shared" si="25" ref="BE9:BE33">BC9-BB9</f>
        <v>3539</v>
      </c>
      <c r="BF9" s="215">
        <v>20099</v>
      </c>
      <c r="BG9" s="215">
        <v>14120</v>
      </c>
      <c r="BH9" s="213">
        <f aca="true" t="shared" si="26" ref="BH9:BH33">BG9/BF9*100</f>
        <v>70.25225135578884</v>
      </c>
      <c r="BI9" s="210">
        <f aca="true" t="shared" si="27" ref="BI9:BI33">BG9-BF9</f>
        <v>-5979</v>
      </c>
      <c r="BJ9" s="215">
        <v>15017</v>
      </c>
      <c r="BK9" s="215">
        <v>10601</v>
      </c>
      <c r="BL9" s="213">
        <f aca="true" t="shared" si="28" ref="BL9:BL33">BK9/BJ9*100</f>
        <v>70.59332756209629</v>
      </c>
      <c r="BM9" s="210">
        <f aca="true" t="shared" si="29" ref="BM9:BM33">BK9-BJ9</f>
        <v>-4416</v>
      </c>
      <c r="BN9" s="215">
        <v>1436.61</v>
      </c>
      <c r="BO9" s="215">
        <v>1996.98</v>
      </c>
      <c r="BP9" s="210">
        <f aca="true" t="shared" si="30" ref="BP9:BP33">BO9-BN9</f>
        <v>560.3700000000001</v>
      </c>
      <c r="BQ9" s="215">
        <v>1053</v>
      </c>
      <c r="BR9" s="215">
        <v>1388</v>
      </c>
      <c r="BS9" s="213">
        <f aca="true" t="shared" si="31" ref="BS9:BS33">ROUND(BR9/BQ9*100,1)</f>
        <v>131.8</v>
      </c>
      <c r="BT9" s="210">
        <f aca="true" t="shared" si="32" ref="BT9:BT33">BR9-BQ9</f>
        <v>335</v>
      </c>
      <c r="BU9" s="215">
        <v>1378</v>
      </c>
      <c r="BV9" s="210">
        <v>2564.37</v>
      </c>
      <c r="BW9" s="210">
        <v>3945</v>
      </c>
      <c r="BX9" s="210">
        <f>BW9-BV9</f>
        <v>1380.63</v>
      </c>
      <c r="BY9" s="219">
        <v>19</v>
      </c>
      <c r="BZ9" s="219">
        <v>10</v>
      </c>
      <c r="CA9" s="214">
        <f>BZ9-BY9</f>
        <v>-9</v>
      </c>
      <c r="CB9" s="194"/>
      <c r="CC9" s="194"/>
    </row>
    <row r="10" spans="1:83" ht="21.75" customHeight="1">
      <c r="A10" s="250" t="s">
        <v>115</v>
      </c>
      <c r="B10" s="246">
        <v>179</v>
      </c>
      <c r="C10" s="221">
        <v>103</v>
      </c>
      <c r="D10" s="255">
        <f t="shared" si="0"/>
        <v>57.54189944134078</v>
      </c>
      <c r="E10" s="256">
        <f t="shared" si="1"/>
        <v>-76</v>
      </c>
      <c r="F10" s="220">
        <v>63</v>
      </c>
      <c r="G10" s="220">
        <v>55</v>
      </c>
      <c r="H10" s="255">
        <f t="shared" si="2"/>
        <v>87.3015873015873</v>
      </c>
      <c r="I10" s="256">
        <f t="shared" si="3"/>
        <v>-8</v>
      </c>
      <c r="J10" s="220">
        <v>21</v>
      </c>
      <c r="K10" s="220">
        <v>27</v>
      </c>
      <c r="L10" s="255">
        <f t="shared" si="4"/>
        <v>128.57142857142858</v>
      </c>
      <c r="M10" s="256">
        <f t="shared" si="5"/>
        <v>6</v>
      </c>
      <c r="N10" s="222">
        <v>0</v>
      </c>
      <c r="O10" s="223">
        <v>0</v>
      </c>
      <c r="P10" s="257"/>
      <c r="Q10" s="258">
        <f t="shared" si="7"/>
        <v>0</v>
      </c>
      <c r="R10" s="220">
        <v>7</v>
      </c>
      <c r="S10" s="224">
        <v>18</v>
      </c>
      <c r="T10" s="257">
        <f t="shared" si="8"/>
        <v>257.14285714285717</v>
      </c>
      <c r="U10" s="256">
        <f t="shared" si="9"/>
        <v>11</v>
      </c>
      <c r="V10" s="220">
        <v>276</v>
      </c>
      <c r="W10" s="220">
        <v>173</v>
      </c>
      <c r="X10" s="255">
        <f t="shared" si="10"/>
        <v>62.68115942028986</v>
      </c>
      <c r="Y10" s="256">
        <f t="shared" si="11"/>
        <v>-103</v>
      </c>
      <c r="Z10" s="220">
        <v>152</v>
      </c>
      <c r="AA10" s="220">
        <v>96</v>
      </c>
      <c r="AB10" s="255">
        <f t="shared" si="12"/>
        <v>63.1578947368421</v>
      </c>
      <c r="AC10" s="256">
        <f t="shared" si="13"/>
        <v>-56</v>
      </c>
      <c r="AD10" s="220">
        <v>0</v>
      </c>
      <c r="AE10" s="221">
        <v>0</v>
      </c>
      <c r="AF10" s="255"/>
      <c r="AG10" s="256">
        <f t="shared" si="15"/>
        <v>0</v>
      </c>
      <c r="AH10" s="220">
        <v>0</v>
      </c>
      <c r="AI10" s="220">
        <v>0</v>
      </c>
      <c r="AJ10" s="255"/>
      <c r="AK10" s="256">
        <f t="shared" si="17"/>
        <v>0</v>
      </c>
      <c r="AL10" s="220">
        <v>0</v>
      </c>
      <c r="AM10" s="220">
        <v>0</v>
      </c>
      <c r="AN10" s="255"/>
      <c r="AO10" s="256">
        <f t="shared" si="18"/>
        <v>0</v>
      </c>
      <c r="AP10" s="220">
        <v>0</v>
      </c>
      <c r="AQ10" s="220">
        <v>0</v>
      </c>
      <c r="AR10" s="255"/>
      <c r="AS10" s="256">
        <f t="shared" si="20"/>
        <v>0</v>
      </c>
      <c r="AT10" s="220">
        <v>26</v>
      </c>
      <c r="AU10" s="220">
        <v>35</v>
      </c>
      <c r="AV10" s="257">
        <f t="shared" si="21"/>
        <v>134.6153846153846</v>
      </c>
      <c r="AW10" s="256">
        <f t="shared" si="22"/>
        <v>9</v>
      </c>
      <c r="AX10" s="225">
        <v>26</v>
      </c>
      <c r="AY10" s="225">
        <v>27</v>
      </c>
      <c r="AZ10" s="259">
        <f aca="true" t="shared" si="33" ref="AZ10:AZ33">ROUND(AY10/AX10*100,1)</f>
        <v>103.8</v>
      </c>
      <c r="BA10" s="260">
        <f t="shared" si="23"/>
        <v>1</v>
      </c>
      <c r="BB10" s="226">
        <v>34</v>
      </c>
      <c r="BC10" s="220">
        <v>40</v>
      </c>
      <c r="BD10" s="257">
        <f t="shared" si="24"/>
        <v>117.6</v>
      </c>
      <c r="BE10" s="256">
        <f t="shared" si="25"/>
        <v>6</v>
      </c>
      <c r="BF10" s="220">
        <v>81</v>
      </c>
      <c r="BG10" s="220">
        <v>53</v>
      </c>
      <c r="BH10" s="257">
        <f t="shared" si="26"/>
        <v>65.4320987654321</v>
      </c>
      <c r="BI10" s="256">
        <f t="shared" si="27"/>
        <v>-28</v>
      </c>
      <c r="BJ10" s="220">
        <v>61</v>
      </c>
      <c r="BK10" s="220">
        <v>44</v>
      </c>
      <c r="BL10" s="257">
        <f t="shared" si="28"/>
        <v>72.1311475409836</v>
      </c>
      <c r="BM10" s="256">
        <f t="shared" si="29"/>
        <v>-17</v>
      </c>
      <c r="BN10" s="227">
        <v>2114.285714285714</v>
      </c>
      <c r="BO10" s="220">
        <v>3417.777777777778</v>
      </c>
      <c r="BP10" s="256">
        <f t="shared" si="30"/>
        <v>1303.4920634920636</v>
      </c>
      <c r="BQ10" s="220">
        <v>2</v>
      </c>
      <c r="BR10" s="220">
        <v>6</v>
      </c>
      <c r="BS10" s="257">
        <f t="shared" si="31"/>
        <v>300</v>
      </c>
      <c r="BT10" s="256">
        <f t="shared" si="32"/>
        <v>4</v>
      </c>
      <c r="BU10" s="220">
        <v>12</v>
      </c>
      <c r="BV10" s="220">
        <v>54000</v>
      </c>
      <c r="BW10" s="220">
        <v>4603.33</v>
      </c>
      <c r="BX10" s="256">
        <v>-49396.67</v>
      </c>
      <c r="BY10" s="228">
        <v>41</v>
      </c>
      <c r="BZ10" s="228">
        <v>9</v>
      </c>
      <c r="CA10" s="258">
        <f aca="true" t="shared" si="34" ref="CA10:CA33">BZ10-BY10</f>
        <v>-32</v>
      </c>
      <c r="CB10" s="17"/>
      <c r="CC10" s="17"/>
      <c r="CD10" s="17"/>
      <c r="CE10" s="17"/>
    </row>
    <row r="11" spans="1:83" ht="21.75" customHeight="1">
      <c r="A11" s="251" t="s">
        <v>116</v>
      </c>
      <c r="B11" s="247">
        <v>193</v>
      </c>
      <c r="C11" s="230">
        <v>352</v>
      </c>
      <c r="D11" s="261">
        <f t="shared" si="0"/>
        <v>182.38341968911917</v>
      </c>
      <c r="E11" s="262">
        <f t="shared" si="1"/>
        <v>159</v>
      </c>
      <c r="F11" s="229">
        <v>95</v>
      </c>
      <c r="G11" s="229">
        <v>243</v>
      </c>
      <c r="H11" s="261">
        <f t="shared" si="2"/>
        <v>255.78947368421052</v>
      </c>
      <c r="I11" s="262">
        <f t="shared" si="3"/>
        <v>148</v>
      </c>
      <c r="J11" s="229">
        <v>42</v>
      </c>
      <c r="K11" s="229">
        <v>132</v>
      </c>
      <c r="L11" s="261">
        <f t="shared" si="4"/>
        <v>314.2857142857143</v>
      </c>
      <c r="M11" s="262">
        <f t="shared" si="5"/>
        <v>90</v>
      </c>
      <c r="N11" s="231">
        <v>0</v>
      </c>
      <c r="O11" s="232">
        <v>0</v>
      </c>
      <c r="P11" s="263"/>
      <c r="Q11" s="264">
        <f t="shared" si="7"/>
        <v>0</v>
      </c>
      <c r="R11" s="229">
        <v>2</v>
      </c>
      <c r="S11" s="233">
        <v>48</v>
      </c>
      <c r="T11" s="263">
        <f t="shared" si="8"/>
        <v>2400</v>
      </c>
      <c r="U11" s="262">
        <f t="shared" si="9"/>
        <v>46</v>
      </c>
      <c r="V11" s="229">
        <v>261</v>
      </c>
      <c r="W11" s="229">
        <v>685</v>
      </c>
      <c r="X11" s="261">
        <f t="shared" si="10"/>
        <v>262.4521072796935</v>
      </c>
      <c r="Y11" s="262">
        <f t="shared" si="11"/>
        <v>424</v>
      </c>
      <c r="Z11" s="229">
        <v>184</v>
      </c>
      <c r="AA11" s="229">
        <v>337</v>
      </c>
      <c r="AB11" s="261">
        <f t="shared" si="12"/>
        <v>183.15217391304347</v>
      </c>
      <c r="AC11" s="262">
        <f t="shared" si="13"/>
        <v>153</v>
      </c>
      <c r="AD11" s="229">
        <v>0</v>
      </c>
      <c r="AE11" s="230">
        <v>224</v>
      </c>
      <c r="AF11" s="261"/>
      <c r="AG11" s="262">
        <f t="shared" si="15"/>
        <v>224</v>
      </c>
      <c r="AH11" s="229">
        <v>0</v>
      </c>
      <c r="AI11" s="229">
        <v>1</v>
      </c>
      <c r="AJ11" s="261"/>
      <c r="AK11" s="262">
        <f t="shared" si="17"/>
        <v>1</v>
      </c>
      <c r="AL11" s="229">
        <v>0</v>
      </c>
      <c r="AM11" s="229">
        <v>22</v>
      </c>
      <c r="AN11" s="261"/>
      <c r="AO11" s="262">
        <f t="shared" si="18"/>
        <v>22</v>
      </c>
      <c r="AP11" s="229">
        <v>0</v>
      </c>
      <c r="AQ11" s="229">
        <v>201</v>
      </c>
      <c r="AR11" s="261"/>
      <c r="AS11" s="262">
        <f t="shared" si="20"/>
        <v>201</v>
      </c>
      <c r="AT11" s="229">
        <v>15</v>
      </c>
      <c r="AU11" s="229">
        <v>70</v>
      </c>
      <c r="AV11" s="263">
        <f t="shared" si="21"/>
        <v>466.6666666666667</v>
      </c>
      <c r="AW11" s="262">
        <f t="shared" si="22"/>
        <v>55</v>
      </c>
      <c r="AX11" s="234">
        <v>15</v>
      </c>
      <c r="AY11" s="234">
        <v>35</v>
      </c>
      <c r="AZ11" s="265">
        <f t="shared" si="33"/>
        <v>233.3</v>
      </c>
      <c r="BA11" s="266">
        <f t="shared" si="23"/>
        <v>20</v>
      </c>
      <c r="BB11" s="235">
        <v>48</v>
      </c>
      <c r="BC11" s="229">
        <v>148</v>
      </c>
      <c r="BD11" s="263">
        <f t="shared" si="24"/>
        <v>308.3</v>
      </c>
      <c r="BE11" s="262">
        <f t="shared" si="25"/>
        <v>100</v>
      </c>
      <c r="BF11" s="229">
        <v>129</v>
      </c>
      <c r="BG11" s="229">
        <v>159</v>
      </c>
      <c r="BH11" s="263">
        <f t="shared" si="26"/>
        <v>123.25581395348837</v>
      </c>
      <c r="BI11" s="262">
        <f t="shared" si="27"/>
        <v>30</v>
      </c>
      <c r="BJ11" s="229">
        <v>101</v>
      </c>
      <c r="BK11" s="229">
        <v>115</v>
      </c>
      <c r="BL11" s="263">
        <f t="shared" si="28"/>
        <v>113.86138613861385</v>
      </c>
      <c r="BM11" s="262">
        <f t="shared" si="29"/>
        <v>14</v>
      </c>
      <c r="BN11" s="236">
        <v>1476.4705882352941</v>
      </c>
      <c r="BO11" s="229">
        <v>1614.5454545454545</v>
      </c>
      <c r="BP11" s="262">
        <f t="shared" si="30"/>
        <v>138.07486631016036</v>
      </c>
      <c r="BQ11" s="229">
        <v>6</v>
      </c>
      <c r="BR11" s="229">
        <v>10</v>
      </c>
      <c r="BS11" s="263">
        <f t="shared" si="31"/>
        <v>166.7</v>
      </c>
      <c r="BT11" s="262">
        <f t="shared" si="32"/>
        <v>4</v>
      </c>
      <c r="BU11" s="229">
        <v>18</v>
      </c>
      <c r="BV11" s="229">
        <v>2597</v>
      </c>
      <c r="BW11" s="229">
        <v>3683.7</v>
      </c>
      <c r="BX11" s="262">
        <v>1086.6999999999998</v>
      </c>
      <c r="BY11" s="237">
        <v>22</v>
      </c>
      <c r="BZ11" s="237">
        <v>16</v>
      </c>
      <c r="CA11" s="264">
        <f t="shared" si="34"/>
        <v>-6</v>
      </c>
      <c r="CB11" s="17"/>
      <c r="CC11" s="17"/>
      <c r="CD11" s="17"/>
      <c r="CE11" s="17"/>
    </row>
    <row r="12" spans="1:83" ht="21.75" customHeight="1">
      <c r="A12" s="251" t="s">
        <v>117</v>
      </c>
      <c r="B12" s="247">
        <v>2564</v>
      </c>
      <c r="C12" s="230">
        <v>1923</v>
      </c>
      <c r="D12" s="261">
        <f t="shared" si="0"/>
        <v>75</v>
      </c>
      <c r="E12" s="262">
        <f t="shared" si="1"/>
        <v>-641</v>
      </c>
      <c r="F12" s="229">
        <v>1308</v>
      </c>
      <c r="G12" s="229">
        <v>1036</v>
      </c>
      <c r="H12" s="261">
        <f t="shared" si="2"/>
        <v>79.20489296636084</v>
      </c>
      <c r="I12" s="262">
        <f t="shared" si="3"/>
        <v>-272</v>
      </c>
      <c r="J12" s="229">
        <v>711</v>
      </c>
      <c r="K12" s="229">
        <v>967</v>
      </c>
      <c r="L12" s="261">
        <f t="shared" si="4"/>
        <v>136.00562587904358</v>
      </c>
      <c r="M12" s="262">
        <f t="shared" si="5"/>
        <v>256</v>
      </c>
      <c r="N12" s="231">
        <v>6</v>
      </c>
      <c r="O12" s="232">
        <v>29</v>
      </c>
      <c r="P12" s="263">
        <f t="shared" si="6"/>
        <v>483.3333333333333</v>
      </c>
      <c r="Q12" s="264">
        <f t="shared" si="7"/>
        <v>23</v>
      </c>
      <c r="R12" s="229">
        <v>191</v>
      </c>
      <c r="S12" s="233">
        <v>450</v>
      </c>
      <c r="T12" s="263">
        <f t="shared" si="8"/>
        <v>235.60209424083772</v>
      </c>
      <c r="U12" s="262">
        <f t="shared" si="9"/>
        <v>259</v>
      </c>
      <c r="V12" s="229">
        <v>3654</v>
      </c>
      <c r="W12" s="229">
        <v>3924</v>
      </c>
      <c r="X12" s="261">
        <f t="shared" si="10"/>
        <v>107.38916256157636</v>
      </c>
      <c r="Y12" s="262">
        <f t="shared" si="11"/>
        <v>270</v>
      </c>
      <c r="Z12" s="229">
        <v>2318</v>
      </c>
      <c r="AA12" s="229">
        <v>1758</v>
      </c>
      <c r="AB12" s="261">
        <f t="shared" si="12"/>
        <v>75.84124245038826</v>
      </c>
      <c r="AC12" s="262">
        <f t="shared" si="13"/>
        <v>-560</v>
      </c>
      <c r="AD12" s="229">
        <v>845</v>
      </c>
      <c r="AE12" s="230">
        <v>1513</v>
      </c>
      <c r="AF12" s="261">
        <f t="shared" si="14"/>
        <v>179.0532544378698</v>
      </c>
      <c r="AG12" s="262">
        <f t="shared" si="15"/>
        <v>668</v>
      </c>
      <c r="AH12" s="229">
        <v>8</v>
      </c>
      <c r="AI12" s="229">
        <v>492</v>
      </c>
      <c r="AJ12" s="261">
        <f t="shared" si="16"/>
        <v>6150</v>
      </c>
      <c r="AK12" s="262">
        <f t="shared" si="17"/>
        <v>484</v>
      </c>
      <c r="AL12" s="229">
        <v>0</v>
      </c>
      <c r="AM12" s="229">
        <v>74</v>
      </c>
      <c r="AN12" s="261"/>
      <c r="AO12" s="262">
        <f t="shared" si="18"/>
        <v>74</v>
      </c>
      <c r="AP12" s="229">
        <v>837</v>
      </c>
      <c r="AQ12" s="229">
        <v>947</v>
      </c>
      <c r="AR12" s="261">
        <f t="shared" si="19"/>
        <v>113.14217443249701</v>
      </c>
      <c r="AS12" s="262">
        <f t="shared" si="20"/>
        <v>110</v>
      </c>
      <c r="AT12" s="229">
        <v>545</v>
      </c>
      <c r="AU12" s="229">
        <v>579</v>
      </c>
      <c r="AV12" s="263">
        <f t="shared" si="21"/>
        <v>106.23853211009174</v>
      </c>
      <c r="AW12" s="262">
        <f t="shared" si="22"/>
        <v>34</v>
      </c>
      <c r="AX12" s="234">
        <v>214</v>
      </c>
      <c r="AY12" s="234">
        <v>273</v>
      </c>
      <c r="AZ12" s="265">
        <f t="shared" si="33"/>
        <v>127.6</v>
      </c>
      <c r="BA12" s="266">
        <f t="shared" si="23"/>
        <v>59</v>
      </c>
      <c r="BB12" s="235">
        <v>832</v>
      </c>
      <c r="BC12" s="229">
        <v>1152</v>
      </c>
      <c r="BD12" s="263">
        <f t="shared" si="24"/>
        <v>138.5</v>
      </c>
      <c r="BE12" s="262">
        <f t="shared" si="25"/>
        <v>320</v>
      </c>
      <c r="BF12" s="229">
        <v>1286</v>
      </c>
      <c r="BG12" s="229">
        <v>892</v>
      </c>
      <c r="BH12" s="263">
        <f t="shared" si="26"/>
        <v>69.36236391912908</v>
      </c>
      <c r="BI12" s="262">
        <f t="shared" si="27"/>
        <v>-394</v>
      </c>
      <c r="BJ12" s="229">
        <v>992</v>
      </c>
      <c r="BK12" s="229">
        <v>650</v>
      </c>
      <c r="BL12" s="263">
        <f t="shared" si="28"/>
        <v>65.5241935483871</v>
      </c>
      <c r="BM12" s="262">
        <f t="shared" si="29"/>
        <v>-342</v>
      </c>
      <c r="BN12" s="236">
        <v>1553.4274193548388</v>
      </c>
      <c r="BO12" s="229">
        <v>1865.909090909091</v>
      </c>
      <c r="BP12" s="262">
        <f t="shared" si="30"/>
        <v>312.4816715542522</v>
      </c>
      <c r="BQ12" s="229">
        <v>69</v>
      </c>
      <c r="BR12" s="229">
        <v>132</v>
      </c>
      <c r="BS12" s="263">
        <f t="shared" si="31"/>
        <v>191.3</v>
      </c>
      <c r="BT12" s="262">
        <f t="shared" si="32"/>
        <v>63</v>
      </c>
      <c r="BU12" s="229">
        <v>74</v>
      </c>
      <c r="BV12" s="229">
        <v>2211.33</v>
      </c>
      <c r="BW12" s="229">
        <v>3664.35</v>
      </c>
      <c r="BX12" s="262">
        <v>1453.02</v>
      </c>
      <c r="BY12" s="237">
        <v>19</v>
      </c>
      <c r="BZ12" s="237">
        <v>7</v>
      </c>
      <c r="CA12" s="264">
        <f t="shared" si="34"/>
        <v>-12</v>
      </c>
      <c r="CB12" s="17"/>
      <c r="CC12" s="17"/>
      <c r="CD12" s="17"/>
      <c r="CE12" s="17"/>
    </row>
    <row r="13" spans="1:83" ht="21.75" customHeight="1">
      <c r="A13" s="251" t="s">
        <v>118</v>
      </c>
      <c r="B13" s="247">
        <v>171</v>
      </c>
      <c r="C13" s="230">
        <v>122</v>
      </c>
      <c r="D13" s="261">
        <f t="shared" si="0"/>
        <v>71.34502923976608</v>
      </c>
      <c r="E13" s="262">
        <f t="shared" si="1"/>
        <v>-49</v>
      </c>
      <c r="F13" s="229">
        <v>81</v>
      </c>
      <c r="G13" s="229">
        <v>67</v>
      </c>
      <c r="H13" s="261">
        <f t="shared" si="2"/>
        <v>82.71604938271605</v>
      </c>
      <c r="I13" s="262">
        <f t="shared" si="3"/>
        <v>-14</v>
      </c>
      <c r="J13" s="229">
        <v>44</v>
      </c>
      <c r="K13" s="229">
        <v>31</v>
      </c>
      <c r="L13" s="261">
        <f t="shared" si="4"/>
        <v>70.45454545454545</v>
      </c>
      <c r="M13" s="262">
        <f t="shared" si="5"/>
        <v>-13</v>
      </c>
      <c r="N13" s="231">
        <v>0</v>
      </c>
      <c r="O13" s="232">
        <v>0</v>
      </c>
      <c r="P13" s="263"/>
      <c r="Q13" s="264">
        <f t="shared" si="7"/>
        <v>0</v>
      </c>
      <c r="R13" s="229">
        <v>15</v>
      </c>
      <c r="S13" s="233">
        <v>28</v>
      </c>
      <c r="T13" s="263">
        <f t="shared" si="8"/>
        <v>186.66666666666666</v>
      </c>
      <c r="U13" s="262">
        <f t="shared" si="9"/>
        <v>13</v>
      </c>
      <c r="V13" s="229">
        <v>275</v>
      </c>
      <c r="W13" s="229">
        <v>178</v>
      </c>
      <c r="X13" s="261">
        <f t="shared" si="10"/>
        <v>64.72727272727272</v>
      </c>
      <c r="Y13" s="262">
        <f t="shared" si="11"/>
        <v>-97</v>
      </c>
      <c r="Z13" s="229">
        <v>164</v>
      </c>
      <c r="AA13" s="229">
        <v>119</v>
      </c>
      <c r="AB13" s="261">
        <f t="shared" si="12"/>
        <v>72.5609756097561</v>
      </c>
      <c r="AC13" s="262">
        <f t="shared" si="13"/>
        <v>-45</v>
      </c>
      <c r="AD13" s="229">
        <v>0</v>
      </c>
      <c r="AE13" s="230">
        <v>40</v>
      </c>
      <c r="AF13" s="261"/>
      <c r="AG13" s="262">
        <f t="shared" si="15"/>
        <v>40</v>
      </c>
      <c r="AH13" s="229">
        <v>0</v>
      </c>
      <c r="AI13" s="229">
        <v>40</v>
      </c>
      <c r="AJ13" s="261"/>
      <c r="AK13" s="262">
        <f t="shared" si="17"/>
        <v>40</v>
      </c>
      <c r="AL13" s="229">
        <v>0</v>
      </c>
      <c r="AM13" s="229">
        <v>0</v>
      </c>
      <c r="AN13" s="261"/>
      <c r="AO13" s="262">
        <f t="shared" si="18"/>
        <v>0</v>
      </c>
      <c r="AP13" s="229">
        <v>0</v>
      </c>
      <c r="AQ13" s="229">
        <v>0</v>
      </c>
      <c r="AR13" s="261"/>
      <c r="AS13" s="262">
        <f t="shared" si="20"/>
        <v>0</v>
      </c>
      <c r="AT13" s="229">
        <v>15</v>
      </c>
      <c r="AU13" s="229">
        <v>35</v>
      </c>
      <c r="AV13" s="263">
        <f t="shared" si="21"/>
        <v>233.33333333333334</v>
      </c>
      <c r="AW13" s="262">
        <f t="shared" si="22"/>
        <v>20</v>
      </c>
      <c r="AX13" s="234">
        <v>11</v>
      </c>
      <c r="AY13" s="234">
        <v>8</v>
      </c>
      <c r="AZ13" s="265">
        <f t="shared" si="33"/>
        <v>72.7</v>
      </c>
      <c r="BA13" s="266">
        <f t="shared" si="23"/>
        <v>-3</v>
      </c>
      <c r="BB13" s="235">
        <v>46</v>
      </c>
      <c r="BC13" s="229">
        <v>33</v>
      </c>
      <c r="BD13" s="263">
        <f t="shared" si="24"/>
        <v>71.7</v>
      </c>
      <c r="BE13" s="262">
        <f t="shared" si="25"/>
        <v>-13</v>
      </c>
      <c r="BF13" s="229">
        <v>86</v>
      </c>
      <c r="BG13" s="229">
        <v>46</v>
      </c>
      <c r="BH13" s="263">
        <f t="shared" si="26"/>
        <v>53.48837209302325</v>
      </c>
      <c r="BI13" s="262">
        <f t="shared" si="27"/>
        <v>-40</v>
      </c>
      <c r="BJ13" s="229">
        <v>61</v>
      </c>
      <c r="BK13" s="229">
        <v>38</v>
      </c>
      <c r="BL13" s="263">
        <f t="shared" si="28"/>
        <v>62.295081967213115</v>
      </c>
      <c r="BM13" s="262">
        <f t="shared" si="29"/>
        <v>-23</v>
      </c>
      <c r="BN13" s="236">
        <v>1657.142857142857</v>
      </c>
      <c r="BO13" s="229">
        <v>2332.5581395348836</v>
      </c>
      <c r="BP13" s="262">
        <f t="shared" si="30"/>
        <v>675.4152823920265</v>
      </c>
      <c r="BQ13" s="229">
        <v>5</v>
      </c>
      <c r="BR13" s="229">
        <v>2</v>
      </c>
      <c r="BS13" s="263">
        <f t="shared" si="31"/>
        <v>40</v>
      </c>
      <c r="BT13" s="262">
        <f t="shared" si="32"/>
        <v>-3</v>
      </c>
      <c r="BU13" s="229">
        <v>14</v>
      </c>
      <c r="BV13" s="229">
        <v>1914</v>
      </c>
      <c r="BW13" s="229">
        <v>3350</v>
      </c>
      <c r="BX13" s="262">
        <v>1436</v>
      </c>
      <c r="BY13" s="237">
        <v>17</v>
      </c>
      <c r="BZ13" s="237">
        <v>23</v>
      </c>
      <c r="CA13" s="264">
        <f t="shared" si="34"/>
        <v>6</v>
      </c>
      <c r="CB13" s="17"/>
      <c r="CC13" s="17"/>
      <c r="CD13" s="17"/>
      <c r="CE13" s="17"/>
    </row>
    <row r="14" spans="1:85" s="13" customFormat="1" ht="21.75" customHeight="1">
      <c r="A14" s="251" t="s">
        <v>119</v>
      </c>
      <c r="B14" s="247">
        <v>892</v>
      </c>
      <c r="C14" s="230">
        <v>530</v>
      </c>
      <c r="D14" s="261">
        <f t="shared" si="0"/>
        <v>59.4170403587444</v>
      </c>
      <c r="E14" s="262">
        <f t="shared" si="1"/>
        <v>-362</v>
      </c>
      <c r="F14" s="229">
        <v>450</v>
      </c>
      <c r="G14" s="229">
        <v>384</v>
      </c>
      <c r="H14" s="261">
        <f t="shared" si="2"/>
        <v>85.33333333333334</v>
      </c>
      <c r="I14" s="262">
        <f t="shared" si="3"/>
        <v>-66</v>
      </c>
      <c r="J14" s="229">
        <v>213</v>
      </c>
      <c r="K14" s="229">
        <v>313</v>
      </c>
      <c r="L14" s="261">
        <f t="shared" si="4"/>
        <v>146.94835680751171</v>
      </c>
      <c r="M14" s="262">
        <f t="shared" si="5"/>
        <v>100</v>
      </c>
      <c r="N14" s="231">
        <v>2</v>
      </c>
      <c r="O14" s="232">
        <v>5</v>
      </c>
      <c r="P14" s="263">
        <f t="shared" si="6"/>
        <v>250</v>
      </c>
      <c r="Q14" s="264">
        <f t="shared" si="7"/>
        <v>3</v>
      </c>
      <c r="R14" s="229">
        <v>79</v>
      </c>
      <c r="S14" s="233">
        <v>97</v>
      </c>
      <c r="T14" s="263">
        <f t="shared" si="8"/>
        <v>122.78481012658229</v>
      </c>
      <c r="U14" s="262">
        <f t="shared" si="9"/>
        <v>18</v>
      </c>
      <c r="V14" s="229">
        <v>2064</v>
      </c>
      <c r="W14" s="229">
        <v>1980</v>
      </c>
      <c r="X14" s="261">
        <f t="shared" si="10"/>
        <v>95.93023255813954</v>
      </c>
      <c r="Y14" s="262">
        <f t="shared" si="11"/>
        <v>-84</v>
      </c>
      <c r="Z14" s="229">
        <v>800</v>
      </c>
      <c r="AA14" s="229">
        <v>489</v>
      </c>
      <c r="AB14" s="261">
        <f t="shared" si="12"/>
        <v>61.12499999999999</v>
      </c>
      <c r="AC14" s="262">
        <f t="shared" si="13"/>
        <v>-311</v>
      </c>
      <c r="AD14" s="229">
        <v>352</v>
      </c>
      <c r="AE14" s="230">
        <v>574</v>
      </c>
      <c r="AF14" s="261">
        <f t="shared" si="14"/>
        <v>163.0681818181818</v>
      </c>
      <c r="AG14" s="262">
        <f t="shared" si="15"/>
        <v>222</v>
      </c>
      <c r="AH14" s="229">
        <v>0</v>
      </c>
      <c r="AI14" s="229">
        <v>100</v>
      </c>
      <c r="AJ14" s="261"/>
      <c r="AK14" s="262">
        <f t="shared" si="17"/>
        <v>100</v>
      </c>
      <c r="AL14" s="229">
        <v>60</v>
      </c>
      <c r="AM14" s="229">
        <v>85</v>
      </c>
      <c r="AN14" s="261">
        <f>AM14/AL14*100</f>
        <v>141.66666666666669</v>
      </c>
      <c r="AO14" s="262">
        <f t="shared" si="18"/>
        <v>25</v>
      </c>
      <c r="AP14" s="229">
        <v>292</v>
      </c>
      <c r="AQ14" s="229">
        <v>389</v>
      </c>
      <c r="AR14" s="261">
        <f t="shared" si="19"/>
        <v>133.2191780821918</v>
      </c>
      <c r="AS14" s="262">
        <f t="shared" si="20"/>
        <v>97</v>
      </c>
      <c r="AT14" s="229">
        <v>145</v>
      </c>
      <c r="AU14" s="229">
        <v>218</v>
      </c>
      <c r="AV14" s="263">
        <f t="shared" si="21"/>
        <v>150.3448275862069</v>
      </c>
      <c r="AW14" s="262">
        <f t="shared" si="22"/>
        <v>73</v>
      </c>
      <c r="AX14" s="234">
        <v>72</v>
      </c>
      <c r="AY14" s="234">
        <v>73</v>
      </c>
      <c r="AZ14" s="265">
        <f t="shared" si="33"/>
        <v>101.4</v>
      </c>
      <c r="BA14" s="266">
        <f t="shared" si="23"/>
        <v>1</v>
      </c>
      <c r="BB14" s="235">
        <v>258</v>
      </c>
      <c r="BC14" s="229">
        <v>323</v>
      </c>
      <c r="BD14" s="263">
        <f t="shared" si="24"/>
        <v>125.2</v>
      </c>
      <c r="BE14" s="262">
        <f t="shared" si="25"/>
        <v>65</v>
      </c>
      <c r="BF14" s="229">
        <v>429</v>
      </c>
      <c r="BG14" s="229">
        <v>250</v>
      </c>
      <c r="BH14" s="263">
        <f t="shared" si="26"/>
        <v>58.27505827505828</v>
      </c>
      <c r="BI14" s="262">
        <f t="shared" si="27"/>
        <v>-179</v>
      </c>
      <c r="BJ14" s="229">
        <v>278</v>
      </c>
      <c r="BK14" s="229">
        <v>164</v>
      </c>
      <c r="BL14" s="263">
        <f t="shared" si="28"/>
        <v>58.992805755395686</v>
      </c>
      <c r="BM14" s="262">
        <f t="shared" si="29"/>
        <v>-114</v>
      </c>
      <c r="BN14" s="236">
        <v>989.5</v>
      </c>
      <c r="BO14" s="229">
        <v>1746.4052287581699</v>
      </c>
      <c r="BP14" s="262">
        <f t="shared" si="30"/>
        <v>756.9052287581699</v>
      </c>
      <c r="BQ14" s="229">
        <v>38</v>
      </c>
      <c r="BR14" s="229">
        <v>32</v>
      </c>
      <c r="BS14" s="263">
        <f t="shared" si="31"/>
        <v>84.2</v>
      </c>
      <c r="BT14" s="262">
        <f t="shared" si="32"/>
        <v>-6</v>
      </c>
      <c r="BU14" s="229">
        <v>29</v>
      </c>
      <c r="BV14" s="229">
        <v>5220.24</v>
      </c>
      <c r="BW14" s="229">
        <v>4496.72</v>
      </c>
      <c r="BX14" s="262">
        <v>-723.5199999999995</v>
      </c>
      <c r="BY14" s="237">
        <v>11</v>
      </c>
      <c r="BZ14" s="237">
        <v>8</v>
      </c>
      <c r="CA14" s="264">
        <f t="shared" si="34"/>
        <v>-3</v>
      </c>
      <c r="CB14" s="17"/>
      <c r="CC14" s="17"/>
      <c r="CD14" s="17"/>
      <c r="CE14" s="17"/>
      <c r="CF14" s="11"/>
      <c r="CG14" s="11"/>
    </row>
    <row r="15" spans="1:85" s="13" customFormat="1" ht="21.75" customHeight="1">
      <c r="A15" s="251" t="s">
        <v>120</v>
      </c>
      <c r="B15" s="247">
        <v>1079</v>
      </c>
      <c r="C15" s="230">
        <v>709</v>
      </c>
      <c r="D15" s="261">
        <f t="shared" si="0"/>
        <v>65.70898980537535</v>
      </c>
      <c r="E15" s="262">
        <f t="shared" si="1"/>
        <v>-370</v>
      </c>
      <c r="F15" s="229">
        <v>531</v>
      </c>
      <c r="G15" s="229">
        <v>421</v>
      </c>
      <c r="H15" s="261">
        <f t="shared" si="2"/>
        <v>79.28436911487758</v>
      </c>
      <c r="I15" s="262">
        <f t="shared" si="3"/>
        <v>-110</v>
      </c>
      <c r="J15" s="229">
        <v>266</v>
      </c>
      <c r="K15" s="229">
        <v>544</v>
      </c>
      <c r="L15" s="261">
        <f t="shared" si="4"/>
        <v>204.5112781954887</v>
      </c>
      <c r="M15" s="262">
        <f t="shared" si="5"/>
        <v>278</v>
      </c>
      <c r="N15" s="231">
        <v>16</v>
      </c>
      <c r="O15" s="232">
        <v>2</v>
      </c>
      <c r="P15" s="263">
        <f t="shared" si="6"/>
        <v>12.5</v>
      </c>
      <c r="Q15" s="264">
        <f t="shared" si="7"/>
        <v>-14</v>
      </c>
      <c r="R15" s="229">
        <v>100</v>
      </c>
      <c r="S15" s="233">
        <v>93</v>
      </c>
      <c r="T15" s="263">
        <f t="shared" si="8"/>
        <v>93</v>
      </c>
      <c r="U15" s="262">
        <f t="shared" si="9"/>
        <v>-7</v>
      </c>
      <c r="V15" s="229">
        <v>2189</v>
      </c>
      <c r="W15" s="229">
        <v>2199</v>
      </c>
      <c r="X15" s="261">
        <f t="shared" si="10"/>
        <v>100.45682960255824</v>
      </c>
      <c r="Y15" s="262">
        <f t="shared" si="11"/>
        <v>10</v>
      </c>
      <c r="Z15" s="229">
        <v>980</v>
      </c>
      <c r="AA15" s="229">
        <v>669</v>
      </c>
      <c r="AB15" s="261">
        <f t="shared" si="12"/>
        <v>68.26530612244898</v>
      </c>
      <c r="AC15" s="262">
        <f t="shared" si="13"/>
        <v>-311</v>
      </c>
      <c r="AD15" s="229">
        <v>686</v>
      </c>
      <c r="AE15" s="230">
        <v>716</v>
      </c>
      <c r="AF15" s="261">
        <f t="shared" si="14"/>
        <v>104.3731778425656</v>
      </c>
      <c r="AG15" s="262">
        <f t="shared" si="15"/>
        <v>30</v>
      </c>
      <c r="AH15" s="229">
        <v>0</v>
      </c>
      <c r="AI15" s="229">
        <v>8</v>
      </c>
      <c r="AJ15" s="261"/>
      <c r="AK15" s="262">
        <f t="shared" si="17"/>
        <v>8</v>
      </c>
      <c r="AL15" s="229">
        <v>1</v>
      </c>
      <c r="AM15" s="229">
        <v>80</v>
      </c>
      <c r="AN15" s="261">
        <f>AM15/AL15*100</f>
        <v>8000</v>
      </c>
      <c r="AO15" s="262">
        <f t="shared" si="18"/>
        <v>79</v>
      </c>
      <c r="AP15" s="229">
        <v>685</v>
      </c>
      <c r="AQ15" s="229">
        <v>628</v>
      </c>
      <c r="AR15" s="261">
        <f t="shared" si="19"/>
        <v>91.67883211678833</v>
      </c>
      <c r="AS15" s="262">
        <f t="shared" si="20"/>
        <v>-57</v>
      </c>
      <c r="AT15" s="229">
        <v>116</v>
      </c>
      <c r="AU15" s="229">
        <v>132</v>
      </c>
      <c r="AV15" s="263">
        <f t="shared" si="21"/>
        <v>113.79310344827587</v>
      </c>
      <c r="AW15" s="262">
        <f t="shared" si="22"/>
        <v>16</v>
      </c>
      <c r="AX15" s="234">
        <v>73</v>
      </c>
      <c r="AY15" s="234">
        <v>88</v>
      </c>
      <c r="AZ15" s="265">
        <f t="shared" si="33"/>
        <v>120.5</v>
      </c>
      <c r="BA15" s="266">
        <f t="shared" si="23"/>
        <v>15</v>
      </c>
      <c r="BB15" s="235">
        <v>343</v>
      </c>
      <c r="BC15" s="229">
        <v>590</v>
      </c>
      <c r="BD15" s="263">
        <f t="shared" si="24"/>
        <v>172</v>
      </c>
      <c r="BE15" s="262">
        <f t="shared" si="25"/>
        <v>247</v>
      </c>
      <c r="BF15" s="229">
        <v>580</v>
      </c>
      <c r="BG15" s="229">
        <v>288</v>
      </c>
      <c r="BH15" s="263">
        <f t="shared" si="26"/>
        <v>49.6551724137931</v>
      </c>
      <c r="BI15" s="262">
        <f t="shared" si="27"/>
        <v>-292</v>
      </c>
      <c r="BJ15" s="229">
        <v>444</v>
      </c>
      <c r="BK15" s="229">
        <v>224</v>
      </c>
      <c r="BL15" s="263">
        <f t="shared" si="28"/>
        <v>50.45045045045045</v>
      </c>
      <c r="BM15" s="262">
        <f t="shared" si="29"/>
        <v>-220</v>
      </c>
      <c r="BN15" s="236">
        <v>1350.3496503496503</v>
      </c>
      <c r="BO15" s="229">
        <v>2325.3164556962024</v>
      </c>
      <c r="BP15" s="262">
        <f t="shared" si="30"/>
        <v>974.9668053465521</v>
      </c>
      <c r="BQ15" s="229">
        <v>42</v>
      </c>
      <c r="BR15" s="229">
        <v>24</v>
      </c>
      <c r="BS15" s="263">
        <f t="shared" si="31"/>
        <v>57.1</v>
      </c>
      <c r="BT15" s="262">
        <f t="shared" si="32"/>
        <v>-18</v>
      </c>
      <c r="BU15" s="229">
        <v>31</v>
      </c>
      <c r="BV15" s="229">
        <v>2069.5</v>
      </c>
      <c r="BW15" s="229">
        <v>3353.45</v>
      </c>
      <c r="BX15" s="262">
        <v>1283.9499999999998</v>
      </c>
      <c r="BY15" s="237">
        <v>14</v>
      </c>
      <c r="BZ15" s="237">
        <v>12</v>
      </c>
      <c r="CA15" s="264">
        <f t="shared" si="34"/>
        <v>-2</v>
      </c>
      <c r="CB15" s="17"/>
      <c r="CC15" s="17"/>
      <c r="CD15" s="17"/>
      <c r="CE15" s="17"/>
      <c r="CF15" s="11"/>
      <c r="CG15" s="11"/>
    </row>
    <row r="16" spans="1:85" s="13" customFormat="1" ht="21.75" customHeight="1">
      <c r="A16" s="251" t="s">
        <v>121</v>
      </c>
      <c r="B16" s="247">
        <v>1094</v>
      </c>
      <c r="C16" s="230">
        <v>833</v>
      </c>
      <c r="D16" s="261">
        <f t="shared" si="0"/>
        <v>76.14259597806216</v>
      </c>
      <c r="E16" s="262">
        <f t="shared" si="1"/>
        <v>-261</v>
      </c>
      <c r="F16" s="229">
        <v>429</v>
      </c>
      <c r="G16" s="229">
        <v>455</v>
      </c>
      <c r="H16" s="261">
        <f t="shared" si="2"/>
        <v>106.06060606060606</v>
      </c>
      <c r="I16" s="262">
        <f t="shared" si="3"/>
        <v>26</v>
      </c>
      <c r="J16" s="229">
        <v>372</v>
      </c>
      <c r="K16" s="229">
        <v>408</v>
      </c>
      <c r="L16" s="261">
        <f t="shared" si="4"/>
        <v>109.6774193548387</v>
      </c>
      <c r="M16" s="262">
        <f t="shared" si="5"/>
        <v>36</v>
      </c>
      <c r="N16" s="231">
        <v>25</v>
      </c>
      <c r="O16" s="232">
        <v>49</v>
      </c>
      <c r="P16" s="263">
        <f t="shared" si="6"/>
        <v>196</v>
      </c>
      <c r="Q16" s="264">
        <f t="shared" si="7"/>
        <v>24</v>
      </c>
      <c r="R16" s="229">
        <v>106</v>
      </c>
      <c r="S16" s="233">
        <v>180</v>
      </c>
      <c r="T16" s="263">
        <f t="shared" si="8"/>
        <v>169.81132075471697</v>
      </c>
      <c r="U16" s="262">
        <f t="shared" si="9"/>
        <v>74</v>
      </c>
      <c r="V16" s="229">
        <v>2329</v>
      </c>
      <c r="W16" s="229">
        <v>2046</v>
      </c>
      <c r="X16" s="261">
        <f t="shared" si="10"/>
        <v>87.84886217260627</v>
      </c>
      <c r="Y16" s="262">
        <f t="shared" si="11"/>
        <v>-283</v>
      </c>
      <c r="Z16" s="229">
        <v>966</v>
      </c>
      <c r="AA16" s="229">
        <v>759</v>
      </c>
      <c r="AB16" s="261">
        <f t="shared" si="12"/>
        <v>78.57142857142857</v>
      </c>
      <c r="AC16" s="262">
        <f t="shared" si="13"/>
        <v>-207</v>
      </c>
      <c r="AD16" s="229">
        <v>564</v>
      </c>
      <c r="AE16" s="230">
        <v>573</v>
      </c>
      <c r="AF16" s="261">
        <f t="shared" si="14"/>
        <v>101.59574468085107</v>
      </c>
      <c r="AG16" s="262">
        <f t="shared" si="15"/>
        <v>9</v>
      </c>
      <c r="AH16" s="229">
        <v>0</v>
      </c>
      <c r="AI16" s="229">
        <v>0</v>
      </c>
      <c r="AJ16" s="261"/>
      <c r="AK16" s="262">
        <f t="shared" si="17"/>
        <v>0</v>
      </c>
      <c r="AL16" s="229">
        <v>0</v>
      </c>
      <c r="AM16" s="229">
        <v>40</v>
      </c>
      <c r="AN16" s="261"/>
      <c r="AO16" s="262">
        <f t="shared" si="18"/>
        <v>40</v>
      </c>
      <c r="AP16" s="229">
        <v>564</v>
      </c>
      <c r="AQ16" s="229">
        <v>533</v>
      </c>
      <c r="AR16" s="261">
        <f t="shared" si="19"/>
        <v>94.50354609929079</v>
      </c>
      <c r="AS16" s="262">
        <f t="shared" si="20"/>
        <v>-31</v>
      </c>
      <c r="AT16" s="229">
        <v>158</v>
      </c>
      <c r="AU16" s="229">
        <v>166</v>
      </c>
      <c r="AV16" s="263">
        <f t="shared" si="21"/>
        <v>105.0632911392405</v>
      </c>
      <c r="AW16" s="262">
        <f t="shared" si="22"/>
        <v>8</v>
      </c>
      <c r="AX16" s="234">
        <v>137</v>
      </c>
      <c r="AY16" s="234">
        <v>140</v>
      </c>
      <c r="AZ16" s="265">
        <f t="shared" si="33"/>
        <v>102.2</v>
      </c>
      <c r="BA16" s="266">
        <f t="shared" si="23"/>
        <v>3</v>
      </c>
      <c r="BB16" s="235">
        <v>476</v>
      </c>
      <c r="BC16" s="229">
        <v>496</v>
      </c>
      <c r="BD16" s="263">
        <f t="shared" si="24"/>
        <v>104.2</v>
      </c>
      <c r="BE16" s="262">
        <f t="shared" si="25"/>
        <v>20</v>
      </c>
      <c r="BF16" s="229">
        <v>478</v>
      </c>
      <c r="BG16" s="229">
        <v>292</v>
      </c>
      <c r="BH16" s="263">
        <f t="shared" si="26"/>
        <v>61.08786610878661</v>
      </c>
      <c r="BI16" s="262">
        <f t="shared" si="27"/>
        <v>-186</v>
      </c>
      <c r="BJ16" s="229">
        <v>364</v>
      </c>
      <c r="BK16" s="229">
        <v>217</v>
      </c>
      <c r="BL16" s="263">
        <f t="shared" si="28"/>
        <v>59.61538461538461</v>
      </c>
      <c r="BM16" s="262">
        <f t="shared" si="29"/>
        <v>-147</v>
      </c>
      <c r="BN16" s="236">
        <v>1839.732142857143</v>
      </c>
      <c r="BO16" s="229">
        <v>2170.4225352112676</v>
      </c>
      <c r="BP16" s="262">
        <f t="shared" si="30"/>
        <v>330.6903923541247</v>
      </c>
      <c r="BQ16" s="229">
        <v>65</v>
      </c>
      <c r="BR16" s="229">
        <v>65</v>
      </c>
      <c r="BS16" s="263">
        <f t="shared" si="31"/>
        <v>100</v>
      </c>
      <c r="BT16" s="262">
        <f t="shared" si="32"/>
        <v>0</v>
      </c>
      <c r="BU16" s="229">
        <v>46</v>
      </c>
      <c r="BV16" s="229">
        <v>2072.56</v>
      </c>
      <c r="BW16" s="229">
        <v>4145.49</v>
      </c>
      <c r="BX16" s="262">
        <v>2072.93</v>
      </c>
      <c r="BY16" s="237">
        <v>7</v>
      </c>
      <c r="BZ16" s="237">
        <v>4</v>
      </c>
      <c r="CA16" s="264">
        <f t="shared" si="34"/>
        <v>-3</v>
      </c>
      <c r="CB16" s="17"/>
      <c r="CC16" s="17"/>
      <c r="CD16" s="17"/>
      <c r="CE16" s="17"/>
      <c r="CF16" s="11"/>
      <c r="CG16" s="11"/>
    </row>
    <row r="17" spans="1:85" s="13" customFormat="1" ht="21.75" customHeight="1">
      <c r="A17" s="251" t="s">
        <v>122</v>
      </c>
      <c r="B17" s="247">
        <v>2241</v>
      </c>
      <c r="C17" s="230">
        <v>2079</v>
      </c>
      <c r="D17" s="261">
        <f t="shared" si="0"/>
        <v>92.7710843373494</v>
      </c>
      <c r="E17" s="262">
        <f t="shared" si="1"/>
        <v>-162</v>
      </c>
      <c r="F17" s="229">
        <v>1191</v>
      </c>
      <c r="G17" s="229">
        <v>1210</v>
      </c>
      <c r="H17" s="261">
        <f t="shared" si="2"/>
        <v>101.5952980688497</v>
      </c>
      <c r="I17" s="262">
        <f t="shared" si="3"/>
        <v>19</v>
      </c>
      <c r="J17" s="229">
        <v>713</v>
      </c>
      <c r="K17" s="229">
        <v>841</v>
      </c>
      <c r="L17" s="261">
        <f t="shared" si="4"/>
        <v>117.9523141654979</v>
      </c>
      <c r="M17" s="262">
        <f t="shared" si="5"/>
        <v>128</v>
      </c>
      <c r="N17" s="231">
        <v>19</v>
      </c>
      <c r="O17" s="232">
        <v>18</v>
      </c>
      <c r="P17" s="263">
        <f t="shared" si="6"/>
        <v>94.73684210526315</v>
      </c>
      <c r="Q17" s="264">
        <f t="shared" si="7"/>
        <v>-1</v>
      </c>
      <c r="R17" s="229">
        <v>201</v>
      </c>
      <c r="S17" s="233">
        <v>311</v>
      </c>
      <c r="T17" s="263">
        <f t="shared" si="8"/>
        <v>154.726368159204</v>
      </c>
      <c r="U17" s="262">
        <f t="shared" si="9"/>
        <v>110</v>
      </c>
      <c r="V17" s="229">
        <v>4162</v>
      </c>
      <c r="W17" s="229">
        <v>3545</v>
      </c>
      <c r="X17" s="261">
        <f t="shared" si="10"/>
        <v>85.17539644401731</v>
      </c>
      <c r="Y17" s="262">
        <f t="shared" si="11"/>
        <v>-617</v>
      </c>
      <c r="Z17" s="229">
        <v>1928</v>
      </c>
      <c r="AA17" s="229">
        <v>1932</v>
      </c>
      <c r="AB17" s="261">
        <f t="shared" si="12"/>
        <v>100.20746887966806</v>
      </c>
      <c r="AC17" s="262">
        <f t="shared" si="13"/>
        <v>4</v>
      </c>
      <c r="AD17" s="229">
        <v>407</v>
      </c>
      <c r="AE17" s="230">
        <v>662</v>
      </c>
      <c r="AF17" s="261">
        <f t="shared" si="14"/>
        <v>162.65356265356266</v>
      </c>
      <c r="AG17" s="262">
        <f t="shared" si="15"/>
        <v>255</v>
      </c>
      <c r="AH17" s="229">
        <v>90</v>
      </c>
      <c r="AI17" s="229">
        <v>3</v>
      </c>
      <c r="AJ17" s="261">
        <f t="shared" si="16"/>
        <v>3.3333333333333335</v>
      </c>
      <c r="AK17" s="262">
        <f t="shared" si="17"/>
        <v>-87</v>
      </c>
      <c r="AL17" s="229">
        <v>59</v>
      </c>
      <c r="AM17" s="229">
        <v>40</v>
      </c>
      <c r="AN17" s="261">
        <f>AM17/AL17*100</f>
        <v>67.79661016949152</v>
      </c>
      <c r="AO17" s="262">
        <f t="shared" si="18"/>
        <v>-19</v>
      </c>
      <c r="AP17" s="229">
        <v>258</v>
      </c>
      <c r="AQ17" s="229">
        <v>619</v>
      </c>
      <c r="AR17" s="261">
        <f t="shared" si="19"/>
        <v>239.92248062015503</v>
      </c>
      <c r="AS17" s="262">
        <f t="shared" si="20"/>
        <v>361</v>
      </c>
      <c r="AT17" s="229">
        <v>344</v>
      </c>
      <c r="AU17" s="229">
        <v>489</v>
      </c>
      <c r="AV17" s="263">
        <f t="shared" si="21"/>
        <v>142.1511627906977</v>
      </c>
      <c r="AW17" s="262">
        <f t="shared" si="22"/>
        <v>145</v>
      </c>
      <c r="AX17" s="234">
        <v>216</v>
      </c>
      <c r="AY17" s="234">
        <v>226</v>
      </c>
      <c r="AZ17" s="265">
        <f t="shared" si="33"/>
        <v>104.6</v>
      </c>
      <c r="BA17" s="266">
        <f t="shared" si="23"/>
        <v>10</v>
      </c>
      <c r="BB17" s="235">
        <v>786</v>
      </c>
      <c r="BC17" s="229">
        <v>970</v>
      </c>
      <c r="BD17" s="263">
        <f t="shared" si="24"/>
        <v>123.4</v>
      </c>
      <c r="BE17" s="262">
        <f t="shared" si="25"/>
        <v>184</v>
      </c>
      <c r="BF17" s="229">
        <v>1110</v>
      </c>
      <c r="BG17" s="229">
        <v>894</v>
      </c>
      <c r="BH17" s="263">
        <f t="shared" si="26"/>
        <v>80.54054054054053</v>
      </c>
      <c r="BI17" s="262">
        <f t="shared" si="27"/>
        <v>-216</v>
      </c>
      <c r="BJ17" s="229">
        <v>813</v>
      </c>
      <c r="BK17" s="229">
        <v>559</v>
      </c>
      <c r="BL17" s="263">
        <f t="shared" si="28"/>
        <v>68.75768757687577</v>
      </c>
      <c r="BM17" s="262">
        <f t="shared" si="29"/>
        <v>-254</v>
      </c>
      <c r="BN17" s="236">
        <v>1433.5365853658536</v>
      </c>
      <c r="BO17" s="229">
        <v>1606.837606837607</v>
      </c>
      <c r="BP17" s="262">
        <f t="shared" si="30"/>
        <v>173.3010214717533</v>
      </c>
      <c r="BQ17" s="229">
        <v>50</v>
      </c>
      <c r="BR17" s="229">
        <v>93</v>
      </c>
      <c r="BS17" s="263">
        <f t="shared" si="31"/>
        <v>186</v>
      </c>
      <c r="BT17" s="262">
        <f t="shared" si="32"/>
        <v>43</v>
      </c>
      <c r="BU17" s="229">
        <v>76</v>
      </c>
      <c r="BV17" s="229">
        <v>2005.55</v>
      </c>
      <c r="BW17" s="229">
        <v>3567.78</v>
      </c>
      <c r="BX17" s="262">
        <v>1562.2300000000002</v>
      </c>
      <c r="BY17" s="237">
        <v>22</v>
      </c>
      <c r="BZ17" s="237">
        <v>10</v>
      </c>
      <c r="CA17" s="264">
        <f t="shared" si="34"/>
        <v>-12</v>
      </c>
      <c r="CB17" s="17"/>
      <c r="CC17" s="17"/>
      <c r="CD17" s="17"/>
      <c r="CE17" s="17"/>
      <c r="CF17" s="11"/>
      <c r="CG17" s="11"/>
    </row>
    <row r="18" spans="1:85" s="13" customFormat="1" ht="21.75" customHeight="1">
      <c r="A18" s="251" t="s">
        <v>123</v>
      </c>
      <c r="B18" s="247">
        <v>1643</v>
      </c>
      <c r="C18" s="230">
        <v>1685</v>
      </c>
      <c r="D18" s="261">
        <f t="shared" si="0"/>
        <v>102.55629945222155</v>
      </c>
      <c r="E18" s="262">
        <f t="shared" si="1"/>
        <v>42</v>
      </c>
      <c r="F18" s="229">
        <v>769</v>
      </c>
      <c r="G18" s="229">
        <v>987</v>
      </c>
      <c r="H18" s="261">
        <f t="shared" si="2"/>
        <v>128.3485045513654</v>
      </c>
      <c r="I18" s="262">
        <f t="shared" si="3"/>
        <v>218</v>
      </c>
      <c r="J18" s="229">
        <v>445</v>
      </c>
      <c r="K18" s="229">
        <v>738</v>
      </c>
      <c r="L18" s="261">
        <f t="shared" si="4"/>
        <v>165.8426966292135</v>
      </c>
      <c r="M18" s="262">
        <f t="shared" si="5"/>
        <v>293</v>
      </c>
      <c r="N18" s="231">
        <v>25</v>
      </c>
      <c r="O18" s="232">
        <v>33</v>
      </c>
      <c r="P18" s="263">
        <f t="shared" si="6"/>
        <v>132</v>
      </c>
      <c r="Q18" s="264">
        <f t="shared" si="7"/>
        <v>8</v>
      </c>
      <c r="R18" s="229">
        <v>147</v>
      </c>
      <c r="S18" s="233">
        <v>226</v>
      </c>
      <c r="T18" s="263">
        <f t="shared" si="8"/>
        <v>153.74149659863946</v>
      </c>
      <c r="U18" s="262">
        <f t="shared" si="9"/>
        <v>79</v>
      </c>
      <c r="V18" s="229">
        <v>4826</v>
      </c>
      <c r="W18" s="229">
        <v>5518</v>
      </c>
      <c r="X18" s="261">
        <f t="shared" si="10"/>
        <v>114.33899709904682</v>
      </c>
      <c r="Y18" s="262">
        <f t="shared" si="11"/>
        <v>692</v>
      </c>
      <c r="Z18" s="229">
        <v>1519</v>
      </c>
      <c r="AA18" s="229">
        <v>1610</v>
      </c>
      <c r="AB18" s="261">
        <f t="shared" si="12"/>
        <v>105.99078341013825</v>
      </c>
      <c r="AC18" s="262">
        <f t="shared" si="13"/>
        <v>91</v>
      </c>
      <c r="AD18" s="229">
        <v>562</v>
      </c>
      <c r="AE18" s="230">
        <v>790</v>
      </c>
      <c r="AF18" s="261">
        <f t="shared" si="14"/>
        <v>140.5693950177936</v>
      </c>
      <c r="AG18" s="262">
        <f t="shared" si="15"/>
        <v>228</v>
      </c>
      <c r="AH18" s="229">
        <v>71</v>
      </c>
      <c r="AI18" s="229">
        <v>236</v>
      </c>
      <c r="AJ18" s="261">
        <f t="shared" si="16"/>
        <v>332.3943661971831</v>
      </c>
      <c r="AK18" s="262">
        <f t="shared" si="17"/>
        <v>165</v>
      </c>
      <c r="AL18" s="229">
        <v>70</v>
      </c>
      <c r="AM18" s="229">
        <v>121</v>
      </c>
      <c r="AN18" s="261">
        <f>AM18/AL18*100</f>
        <v>172.85714285714286</v>
      </c>
      <c r="AO18" s="262">
        <f t="shared" si="18"/>
        <v>51</v>
      </c>
      <c r="AP18" s="229">
        <v>421</v>
      </c>
      <c r="AQ18" s="229">
        <v>433</v>
      </c>
      <c r="AR18" s="261">
        <f t="shared" si="19"/>
        <v>102.85035629453682</v>
      </c>
      <c r="AS18" s="262">
        <f t="shared" si="20"/>
        <v>12</v>
      </c>
      <c r="AT18" s="229">
        <v>221</v>
      </c>
      <c r="AU18" s="229">
        <v>490</v>
      </c>
      <c r="AV18" s="263">
        <f t="shared" si="21"/>
        <v>221.71945701357467</v>
      </c>
      <c r="AW18" s="262">
        <f t="shared" si="22"/>
        <v>269</v>
      </c>
      <c r="AX18" s="234">
        <v>114</v>
      </c>
      <c r="AY18" s="234">
        <v>148</v>
      </c>
      <c r="AZ18" s="265">
        <f t="shared" si="33"/>
        <v>129.8</v>
      </c>
      <c r="BA18" s="266">
        <f t="shared" si="23"/>
        <v>34</v>
      </c>
      <c r="BB18" s="235">
        <v>512</v>
      </c>
      <c r="BC18" s="229">
        <v>778</v>
      </c>
      <c r="BD18" s="263">
        <f t="shared" si="24"/>
        <v>152</v>
      </c>
      <c r="BE18" s="262">
        <f t="shared" si="25"/>
        <v>266</v>
      </c>
      <c r="BF18" s="229">
        <v>868</v>
      </c>
      <c r="BG18" s="229">
        <v>820</v>
      </c>
      <c r="BH18" s="263">
        <f t="shared" si="26"/>
        <v>94.47004608294931</v>
      </c>
      <c r="BI18" s="262">
        <f t="shared" si="27"/>
        <v>-48</v>
      </c>
      <c r="BJ18" s="229">
        <v>660</v>
      </c>
      <c r="BK18" s="229">
        <v>606</v>
      </c>
      <c r="BL18" s="263">
        <f t="shared" si="28"/>
        <v>91.81818181818183</v>
      </c>
      <c r="BM18" s="262">
        <f t="shared" si="29"/>
        <v>-54</v>
      </c>
      <c r="BN18" s="236">
        <v>1272.9166666666667</v>
      </c>
      <c r="BO18" s="229">
        <v>1786.404833836858</v>
      </c>
      <c r="BP18" s="262">
        <f t="shared" si="30"/>
        <v>513.4881671701912</v>
      </c>
      <c r="BQ18" s="229">
        <v>27</v>
      </c>
      <c r="BR18" s="229">
        <v>48</v>
      </c>
      <c r="BS18" s="263">
        <f t="shared" si="31"/>
        <v>177.8</v>
      </c>
      <c r="BT18" s="262">
        <f t="shared" si="32"/>
        <v>21</v>
      </c>
      <c r="BU18" s="229">
        <v>83</v>
      </c>
      <c r="BV18" s="229">
        <v>1920.21</v>
      </c>
      <c r="BW18" s="229">
        <v>3528.45</v>
      </c>
      <c r="BX18" s="262">
        <v>1608.2399999999998</v>
      </c>
      <c r="BY18" s="237">
        <v>32</v>
      </c>
      <c r="BZ18" s="237">
        <v>17</v>
      </c>
      <c r="CA18" s="264">
        <f t="shared" si="34"/>
        <v>-15</v>
      </c>
      <c r="CB18" s="17"/>
      <c r="CC18" s="17"/>
      <c r="CD18" s="17"/>
      <c r="CE18" s="17"/>
      <c r="CF18" s="11"/>
      <c r="CG18" s="11"/>
    </row>
    <row r="19" spans="1:85" s="13" customFormat="1" ht="21.75" customHeight="1">
      <c r="A19" s="251" t="s">
        <v>124</v>
      </c>
      <c r="B19" s="247">
        <v>3433</v>
      </c>
      <c r="C19" s="230">
        <v>2797</v>
      </c>
      <c r="D19" s="261">
        <f t="shared" si="0"/>
        <v>81.4739295077192</v>
      </c>
      <c r="E19" s="262">
        <f t="shared" si="1"/>
        <v>-636</v>
      </c>
      <c r="F19" s="229">
        <v>1578</v>
      </c>
      <c r="G19" s="229">
        <v>1599</v>
      </c>
      <c r="H19" s="261">
        <f t="shared" si="2"/>
        <v>101.33079847908746</v>
      </c>
      <c r="I19" s="262">
        <f t="shared" si="3"/>
        <v>21</v>
      </c>
      <c r="J19" s="229">
        <v>1304</v>
      </c>
      <c r="K19" s="229">
        <v>1255</v>
      </c>
      <c r="L19" s="261">
        <f t="shared" si="4"/>
        <v>96.24233128834356</v>
      </c>
      <c r="M19" s="262">
        <f t="shared" si="5"/>
        <v>-49</v>
      </c>
      <c r="N19" s="231">
        <v>39</v>
      </c>
      <c r="O19" s="232">
        <v>76</v>
      </c>
      <c r="P19" s="263">
        <f t="shared" si="6"/>
        <v>194.87179487179486</v>
      </c>
      <c r="Q19" s="264">
        <f t="shared" si="7"/>
        <v>37</v>
      </c>
      <c r="R19" s="229">
        <v>393</v>
      </c>
      <c r="S19" s="233">
        <v>507</v>
      </c>
      <c r="T19" s="263">
        <f t="shared" si="8"/>
        <v>129.00763358778627</v>
      </c>
      <c r="U19" s="262">
        <f t="shared" si="9"/>
        <v>114</v>
      </c>
      <c r="V19" s="229">
        <v>5443</v>
      </c>
      <c r="W19" s="229">
        <v>4470</v>
      </c>
      <c r="X19" s="261">
        <f t="shared" si="10"/>
        <v>82.1238287708984</v>
      </c>
      <c r="Y19" s="262">
        <f t="shared" si="11"/>
        <v>-973</v>
      </c>
      <c r="Z19" s="229">
        <v>3060</v>
      </c>
      <c r="AA19" s="229">
        <v>2574</v>
      </c>
      <c r="AB19" s="261">
        <f t="shared" si="12"/>
        <v>84.11764705882354</v>
      </c>
      <c r="AC19" s="262">
        <f t="shared" si="13"/>
        <v>-486</v>
      </c>
      <c r="AD19" s="229">
        <v>1289</v>
      </c>
      <c r="AE19" s="230">
        <v>968</v>
      </c>
      <c r="AF19" s="261">
        <f t="shared" si="14"/>
        <v>75.09697439875873</v>
      </c>
      <c r="AG19" s="262">
        <f t="shared" si="15"/>
        <v>-321</v>
      </c>
      <c r="AH19" s="229">
        <v>557</v>
      </c>
      <c r="AI19" s="229">
        <v>165</v>
      </c>
      <c r="AJ19" s="261">
        <f t="shared" si="16"/>
        <v>29.622980251346497</v>
      </c>
      <c r="AK19" s="262">
        <f t="shared" si="17"/>
        <v>-392</v>
      </c>
      <c r="AL19" s="229">
        <v>156</v>
      </c>
      <c r="AM19" s="229">
        <v>161</v>
      </c>
      <c r="AN19" s="261">
        <f>AM19/AL19*100</f>
        <v>103.20512820512822</v>
      </c>
      <c r="AO19" s="262">
        <f t="shared" si="18"/>
        <v>5</v>
      </c>
      <c r="AP19" s="229">
        <v>576</v>
      </c>
      <c r="AQ19" s="229">
        <v>642</v>
      </c>
      <c r="AR19" s="261">
        <f t="shared" si="19"/>
        <v>111.45833333333333</v>
      </c>
      <c r="AS19" s="262">
        <f t="shared" si="20"/>
        <v>66</v>
      </c>
      <c r="AT19" s="229">
        <v>477</v>
      </c>
      <c r="AU19" s="229">
        <v>868</v>
      </c>
      <c r="AV19" s="263">
        <f t="shared" si="21"/>
        <v>181.97064989517818</v>
      </c>
      <c r="AW19" s="262">
        <f t="shared" si="22"/>
        <v>391</v>
      </c>
      <c r="AX19" s="234">
        <v>431</v>
      </c>
      <c r="AY19" s="234">
        <v>455</v>
      </c>
      <c r="AZ19" s="265">
        <f t="shared" si="33"/>
        <v>105.6</v>
      </c>
      <c r="BA19" s="266">
        <f t="shared" si="23"/>
        <v>24</v>
      </c>
      <c r="BB19" s="235">
        <v>1523</v>
      </c>
      <c r="BC19" s="229">
        <v>1907</v>
      </c>
      <c r="BD19" s="263">
        <f t="shared" si="24"/>
        <v>125.2</v>
      </c>
      <c r="BE19" s="262">
        <f t="shared" si="25"/>
        <v>384</v>
      </c>
      <c r="BF19" s="229">
        <v>1686</v>
      </c>
      <c r="BG19" s="229">
        <v>1202</v>
      </c>
      <c r="BH19" s="263">
        <f t="shared" si="26"/>
        <v>71.29300118623962</v>
      </c>
      <c r="BI19" s="262">
        <f t="shared" si="27"/>
        <v>-484</v>
      </c>
      <c r="BJ19" s="229">
        <v>1329</v>
      </c>
      <c r="BK19" s="229">
        <v>1004</v>
      </c>
      <c r="BL19" s="263">
        <f t="shared" si="28"/>
        <v>75.54552294958616</v>
      </c>
      <c r="BM19" s="262">
        <f t="shared" si="29"/>
        <v>-325</v>
      </c>
      <c r="BN19" s="236">
        <v>1488.392857142857</v>
      </c>
      <c r="BO19" s="229">
        <v>1943.0608365019011</v>
      </c>
      <c r="BP19" s="262">
        <f t="shared" si="30"/>
        <v>454.667979359044</v>
      </c>
      <c r="BQ19" s="229">
        <v>100</v>
      </c>
      <c r="BR19" s="229">
        <v>173</v>
      </c>
      <c r="BS19" s="263">
        <f t="shared" si="31"/>
        <v>173</v>
      </c>
      <c r="BT19" s="262">
        <f t="shared" si="32"/>
        <v>73</v>
      </c>
      <c r="BU19" s="229">
        <v>99</v>
      </c>
      <c r="BV19" s="229">
        <v>3136.37</v>
      </c>
      <c r="BW19" s="229">
        <v>4476.91</v>
      </c>
      <c r="BX19" s="262">
        <v>1340.54</v>
      </c>
      <c r="BY19" s="237">
        <v>17</v>
      </c>
      <c r="BZ19" s="237">
        <v>7</v>
      </c>
      <c r="CA19" s="264">
        <f t="shared" si="34"/>
        <v>-10</v>
      </c>
      <c r="CB19" s="17"/>
      <c r="CC19" s="17"/>
      <c r="CD19" s="17"/>
      <c r="CE19" s="17"/>
      <c r="CF19" s="11"/>
      <c r="CG19" s="11"/>
    </row>
    <row r="20" spans="1:85" s="18" customFormat="1" ht="21.75" customHeight="1">
      <c r="A20" s="252" t="s">
        <v>125</v>
      </c>
      <c r="B20" s="247">
        <v>1382</v>
      </c>
      <c r="C20" s="230">
        <v>938</v>
      </c>
      <c r="D20" s="261">
        <f t="shared" si="0"/>
        <v>67.8726483357453</v>
      </c>
      <c r="E20" s="262">
        <f t="shared" si="1"/>
        <v>-444</v>
      </c>
      <c r="F20" s="229">
        <v>729</v>
      </c>
      <c r="G20" s="229">
        <v>562</v>
      </c>
      <c r="H20" s="261">
        <f t="shared" si="2"/>
        <v>77.09190672153635</v>
      </c>
      <c r="I20" s="262">
        <f t="shared" si="3"/>
        <v>-167</v>
      </c>
      <c r="J20" s="229">
        <v>373</v>
      </c>
      <c r="K20" s="229">
        <v>384</v>
      </c>
      <c r="L20" s="261">
        <f t="shared" si="4"/>
        <v>102.94906166219839</v>
      </c>
      <c r="M20" s="262">
        <f t="shared" si="5"/>
        <v>11</v>
      </c>
      <c r="N20" s="231">
        <v>44</v>
      </c>
      <c r="O20" s="232">
        <v>12</v>
      </c>
      <c r="P20" s="263">
        <f t="shared" si="6"/>
        <v>27.27272727272727</v>
      </c>
      <c r="Q20" s="264">
        <f t="shared" si="7"/>
        <v>-32</v>
      </c>
      <c r="R20" s="229">
        <v>116</v>
      </c>
      <c r="S20" s="233">
        <v>137</v>
      </c>
      <c r="T20" s="263">
        <f t="shared" si="8"/>
        <v>118.10344827586208</v>
      </c>
      <c r="U20" s="262">
        <f t="shared" si="9"/>
        <v>21</v>
      </c>
      <c r="V20" s="229">
        <v>2919</v>
      </c>
      <c r="W20" s="229">
        <v>2780</v>
      </c>
      <c r="X20" s="261">
        <f t="shared" si="10"/>
        <v>95.23809523809523</v>
      </c>
      <c r="Y20" s="262">
        <f t="shared" si="11"/>
        <v>-139</v>
      </c>
      <c r="Z20" s="229">
        <v>1290</v>
      </c>
      <c r="AA20" s="229">
        <v>857</v>
      </c>
      <c r="AB20" s="261">
        <f t="shared" si="12"/>
        <v>66.43410852713178</v>
      </c>
      <c r="AC20" s="262">
        <f t="shared" si="13"/>
        <v>-433</v>
      </c>
      <c r="AD20" s="229">
        <v>924</v>
      </c>
      <c r="AE20" s="230">
        <v>1207</v>
      </c>
      <c r="AF20" s="261">
        <f t="shared" si="14"/>
        <v>130.62770562770564</v>
      </c>
      <c r="AG20" s="262">
        <f t="shared" si="15"/>
        <v>283</v>
      </c>
      <c r="AH20" s="229">
        <v>140</v>
      </c>
      <c r="AI20" s="229">
        <v>270</v>
      </c>
      <c r="AJ20" s="261">
        <f t="shared" si="16"/>
        <v>192.85714285714286</v>
      </c>
      <c r="AK20" s="262">
        <f t="shared" si="17"/>
        <v>130</v>
      </c>
      <c r="AL20" s="229">
        <v>0</v>
      </c>
      <c r="AM20" s="229">
        <v>44</v>
      </c>
      <c r="AN20" s="261"/>
      <c r="AO20" s="262">
        <f t="shared" si="18"/>
        <v>44</v>
      </c>
      <c r="AP20" s="229">
        <v>784</v>
      </c>
      <c r="AQ20" s="229">
        <v>893</v>
      </c>
      <c r="AR20" s="261">
        <f t="shared" si="19"/>
        <v>113.90306122448979</v>
      </c>
      <c r="AS20" s="262">
        <f t="shared" si="20"/>
        <v>109</v>
      </c>
      <c r="AT20" s="229">
        <v>237</v>
      </c>
      <c r="AU20" s="229">
        <v>336</v>
      </c>
      <c r="AV20" s="263">
        <f t="shared" si="21"/>
        <v>141.77215189873417</v>
      </c>
      <c r="AW20" s="262">
        <f t="shared" si="22"/>
        <v>99</v>
      </c>
      <c r="AX20" s="234">
        <v>134</v>
      </c>
      <c r="AY20" s="234">
        <v>157</v>
      </c>
      <c r="AZ20" s="265">
        <f t="shared" si="33"/>
        <v>117.2</v>
      </c>
      <c r="BA20" s="266">
        <f t="shared" si="23"/>
        <v>23</v>
      </c>
      <c r="BB20" s="235">
        <v>468</v>
      </c>
      <c r="BC20" s="229">
        <v>443</v>
      </c>
      <c r="BD20" s="263">
        <f t="shared" si="24"/>
        <v>94.7</v>
      </c>
      <c r="BE20" s="262">
        <f t="shared" si="25"/>
        <v>-25</v>
      </c>
      <c r="BF20" s="229">
        <v>615</v>
      </c>
      <c r="BG20" s="229">
        <v>420</v>
      </c>
      <c r="BH20" s="263">
        <f t="shared" si="26"/>
        <v>68.29268292682927</v>
      </c>
      <c r="BI20" s="262">
        <f t="shared" si="27"/>
        <v>-195</v>
      </c>
      <c r="BJ20" s="229">
        <v>417</v>
      </c>
      <c r="BK20" s="229">
        <v>280</v>
      </c>
      <c r="BL20" s="263">
        <f t="shared" si="28"/>
        <v>67.14628297362111</v>
      </c>
      <c r="BM20" s="262">
        <f t="shared" si="29"/>
        <v>-137</v>
      </c>
      <c r="BN20" s="236">
        <v>1549.034749034749</v>
      </c>
      <c r="BO20" s="229">
        <v>2215.1162790697676</v>
      </c>
      <c r="BP20" s="262">
        <f t="shared" si="30"/>
        <v>666.0815300350187</v>
      </c>
      <c r="BQ20" s="229">
        <v>29</v>
      </c>
      <c r="BR20" s="229">
        <v>31</v>
      </c>
      <c r="BS20" s="263">
        <f t="shared" si="31"/>
        <v>106.9</v>
      </c>
      <c r="BT20" s="262">
        <f t="shared" si="32"/>
        <v>2</v>
      </c>
      <c r="BU20" s="229">
        <v>96</v>
      </c>
      <c r="BV20" s="229">
        <v>2195.86</v>
      </c>
      <c r="BW20" s="229">
        <v>5166.16</v>
      </c>
      <c r="BX20" s="262">
        <v>2970.2999999999997</v>
      </c>
      <c r="BY20" s="237">
        <v>21</v>
      </c>
      <c r="BZ20" s="237">
        <v>14</v>
      </c>
      <c r="CA20" s="264">
        <f t="shared" si="34"/>
        <v>-7</v>
      </c>
      <c r="CB20" s="17"/>
      <c r="CC20" s="17"/>
      <c r="CD20" s="17"/>
      <c r="CE20" s="17"/>
      <c r="CF20" s="11"/>
      <c r="CG20" s="11"/>
    </row>
    <row r="21" spans="1:85" s="13" customFormat="1" ht="21.75" customHeight="1">
      <c r="A21" s="251" t="s">
        <v>126</v>
      </c>
      <c r="B21" s="247">
        <v>832</v>
      </c>
      <c r="C21" s="230">
        <v>628</v>
      </c>
      <c r="D21" s="261">
        <f t="shared" si="0"/>
        <v>75.48076923076923</v>
      </c>
      <c r="E21" s="262">
        <f t="shared" si="1"/>
        <v>-204</v>
      </c>
      <c r="F21" s="229">
        <v>342</v>
      </c>
      <c r="G21" s="229">
        <v>366</v>
      </c>
      <c r="H21" s="261">
        <f t="shared" si="2"/>
        <v>107.01754385964912</v>
      </c>
      <c r="I21" s="262">
        <f t="shared" si="3"/>
        <v>24</v>
      </c>
      <c r="J21" s="229">
        <v>214</v>
      </c>
      <c r="K21" s="229">
        <v>222</v>
      </c>
      <c r="L21" s="261">
        <f t="shared" si="4"/>
        <v>103.73831775700934</v>
      </c>
      <c r="M21" s="262">
        <f t="shared" si="5"/>
        <v>8</v>
      </c>
      <c r="N21" s="231">
        <v>13</v>
      </c>
      <c r="O21" s="232">
        <v>5</v>
      </c>
      <c r="P21" s="263">
        <f t="shared" si="6"/>
        <v>38.46153846153847</v>
      </c>
      <c r="Q21" s="264">
        <f t="shared" si="7"/>
        <v>-8</v>
      </c>
      <c r="R21" s="229">
        <v>66</v>
      </c>
      <c r="S21" s="233">
        <v>80</v>
      </c>
      <c r="T21" s="263">
        <f t="shared" si="8"/>
        <v>121.21212121212122</v>
      </c>
      <c r="U21" s="262">
        <f t="shared" si="9"/>
        <v>14</v>
      </c>
      <c r="V21" s="229">
        <v>1543</v>
      </c>
      <c r="W21" s="229">
        <v>1375</v>
      </c>
      <c r="X21" s="261">
        <f t="shared" si="10"/>
        <v>89.11211924821775</v>
      </c>
      <c r="Y21" s="262">
        <f t="shared" si="11"/>
        <v>-168</v>
      </c>
      <c r="Z21" s="229">
        <v>741</v>
      </c>
      <c r="AA21" s="229">
        <v>592</v>
      </c>
      <c r="AB21" s="261">
        <f t="shared" si="12"/>
        <v>79.89203778677462</v>
      </c>
      <c r="AC21" s="262">
        <f t="shared" si="13"/>
        <v>-149</v>
      </c>
      <c r="AD21" s="229">
        <v>400</v>
      </c>
      <c r="AE21" s="230">
        <v>378</v>
      </c>
      <c r="AF21" s="261">
        <f t="shared" si="14"/>
        <v>94.5</v>
      </c>
      <c r="AG21" s="262">
        <f t="shared" si="15"/>
        <v>-22</v>
      </c>
      <c r="AH21" s="229">
        <v>15</v>
      </c>
      <c r="AI21" s="229">
        <v>80</v>
      </c>
      <c r="AJ21" s="261">
        <f t="shared" si="16"/>
        <v>533.3333333333333</v>
      </c>
      <c r="AK21" s="262">
        <f t="shared" si="17"/>
        <v>65</v>
      </c>
      <c r="AL21" s="229">
        <v>15</v>
      </c>
      <c r="AM21" s="229">
        <v>43</v>
      </c>
      <c r="AN21" s="261">
        <f>AM21/AL21*100</f>
        <v>286.6666666666667</v>
      </c>
      <c r="AO21" s="262">
        <f t="shared" si="18"/>
        <v>28</v>
      </c>
      <c r="AP21" s="229">
        <v>370</v>
      </c>
      <c r="AQ21" s="229">
        <v>255</v>
      </c>
      <c r="AR21" s="261">
        <f t="shared" si="19"/>
        <v>68.91891891891892</v>
      </c>
      <c r="AS21" s="262">
        <f t="shared" si="20"/>
        <v>-115</v>
      </c>
      <c r="AT21" s="229">
        <v>273</v>
      </c>
      <c r="AU21" s="229">
        <v>349</v>
      </c>
      <c r="AV21" s="263">
        <f t="shared" si="21"/>
        <v>127.83882783882783</v>
      </c>
      <c r="AW21" s="262">
        <f t="shared" si="22"/>
        <v>76</v>
      </c>
      <c r="AX21" s="234">
        <v>76</v>
      </c>
      <c r="AY21" s="234">
        <v>92</v>
      </c>
      <c r="AZ21" s="265">
        <f t="shared" si="33"/>
        <v>121.1</v>
      </c>
      <c r="BA21" s="266">
        <f t="shared" si="23"/>
        <v>16</v>
      </c>
      <c r="BB21" s="235">
        <v>230</v>
      </c>
      <c r="BC21" s="229">
        <v>277</v>
      </c>
      <c r="BD21" s="263">
        <f t="shared" si="24"/>
        <v>120.4</v>
      </c>
      <c r="BE21" s="262">
        <f t="shared" si="25"/>
        <v>47</v>
      </c>
      <c r="BF21" s="229">
        <v>355</v>
      </c>
      <c r="BG21" s="229">
        <v>305</v>
      </c>
      <c r="BH21" s="263">
        <f t="shared" si="26"/>
        <v>85.91549295774648</v>
      </c>
      <c r="BI21" s="262">
        <f t="shared" si="27"/>
        <v>-50</v>
      </c>
      <c r="BJ21" s="229">
        <v>245</v>
      </c>
      <c r="BK21" s="229">
        <v>216</v>
      </c>
      <c r="BL21" s="263">
        <f t="shared" si="28"/>
        <v>88.16326530612245</v>
      </c>
      <c r="BM21" s="262">
        <f t="shared" si="29"/>
        <v>-29</v>
      </c>
      <c r="BN21" s="236">
        <v>1462.162162162162</v>
      </c>
      <c r="BO21" s="229">
        <v>1815.0485436893205</v>
      </c>
      <c r="BP21" s="262">
        <f t="shared" si="30"/>
        <v>352.8863815271584</v>
      </c>
      <c r="BQ21" s="229">
        <v>15</v>
      </c>
      <c r="BR21" s="229">
        <v>26</v>
      </c>
      <c r="BS21" s="263">
        <f t="shared" si="31"/>
        <v>173.3</v>
      </c>
      <c r="BT21" s="262">
        <f t="shared" si="32"/>
        <v>11</v>
      </c>
      <c r="BU21" s="229">
        <v>140</v>
      </c>
      <c r="BV21" s="229">
        <v>1853.53</v>
      </c>
      <c r="BW21" s="229">
        <v>3582.35</v>
      </c>
      <c r="BX21" s="262">
        <v>1728.82</v>
      </c>
      <c r="BY21" s="237">
        <v>24</v>
      </c>
      <c r="BZ21" s="237">
        <v>12</v>
      </c>
      <c r="CA21" s="264">
        <f t="shared" si="34"/>
        <v>-12</v>
      </c>
      <c r="CB21" s="17"/>
      <c r="CC21" s="17"/>
      <c r="CD21" s="17"/>
      <c r="CE21" s="17"/>
      <c r="CF21" s="11"/>
      <c r="CG21" s="11"/>
    </row>
    <row r="22" spans="1:85" s="13" customFormat="1" ht="21.75" customHeight="1">
      <c r="A22" s="251" t="s">
        <v>127</v>
      </c>
      <c r="B22" s="247">
        <v>150</v>
      </c>
      <c r="C22" s="230">
        <v>128</v>
      </c>
      <c r="D22" s="261">
        <f t="shared" si="0"/>
        <v>85.33333333333334</v>
      </c>
      <c r="E22" s="262">
        <f t="shared" si="1"/>
        <v>-22</v>
      </c>
      <c r="F22" s="229">
        <v>66</v>
      </c>
      <c r="G22" s="229">
        <v>73</v>
      </c>
      <c r="H22" s="261">
        <f t="shared" si="2"/>
        <v>110.6060606060606</v>
      </c>
      <c r="I22" s="262">
        <f t="shared" si="3"/>
        <v>7</v>
      </c>
      <c r="J22" s="229">
        <v>32</v>
      </c>
      <c r="K22" s="229">
        <v>42</v>
      </c>
      <c r="L22" s="261">
        <f t="shared" si="4"/>
        <v>131.25</v>
      </c>
      <c r="M22" s="262">
        <f t="shared" si="5"/>
        <v>10</v>
      </c>
      <c r="N22" s="231">
        <v>0</v>
      </c>
      <c r="O22" s="232">
        <v>0</v>
      </c>
      <c r="P22" s="263"/>
      <c r="Q22" s="264">
        <f t="shared" si="7"/>
        <v>0</v>
      </c>
      <c r="R22" s="229">
        <v>18</v>
      </c>
      <c r="S22" s="233">
        <v>34</v>
      </c>
      <c r="T22" s="263">
        <f t="shared" si="8"/>
        <v>188.88888888888889</v>
      </c>
      <c r="U22" s="262">
        <f t="shared" si="9"/>
        <v>16</v>
      </c>
      <c r="V22" s="229">
        <v>614</v>
      </c>
      <c r="W22" s="229">
        <v>604</v>
      </c>
      <c r="X22" s="261">
        <f t="shared" si="10"/>
        <v>98.37133550488599</v>
      </c>
      <c r="Y22" s="262">
        <f t="shared" si="11"/>
        <v>-10</v>
      </c>
      <c r="Z22" s="229">
        <v>133</v>
      </c>
      <c r="AA22" s="229">
        <v>116</v>
      </c>
      <c r="AB22" s="261">
        <f t="shared" si="12"/>
        <v>87.21804511278195</v>
      </c>
      <c r="AC22" s="262">
        <f t="shared" si="13"/>
        <v>-17</v>
      </c>
      <c r="AD22" s="229">
        <v>0</v>
      </c>
      <c r="AE22" s="230">
        <v>164</v>
      </c>
      <c r="AF22" s="261"/>
      <c r="AG22" s="262">
        <f t="shared" si="15"/>
        <v>164</v>
      </c>
      <c r="AH22" s="229">
        <v>0</v>
      </c>
      <c r="AI22" s="229">
        <v>164</v>
      </c>
      <c r="AJ22" s="261"/>
      <c r="AK22" s="262">
        <f t="shared" si="17"/>
        <v>164</v>
      </c>
      <c r="AL22" s="229">
        <v>0</v>
      </c>
      <c r="AM22" s="229">
        <v>0</v>
      </c>
      <c r="AN22" s="261"/>
      <c r="AO22" s="262">
        <f t="shared" si="18"/>
        <v>0</v>
      </c>
      <c r="AP22" s="229">
        <v>0</v>
      </c>
      <c r="AQ22" s="229">
        <v>0</v>
      </c>
      <c r="AR22" s="261"/>
      <c r="AS22" s="262">
        <f t="shared" si="20"/>
        <v>0</v>
      </c>
      <c r="AT22" s="229">
        <v>18</v>
      </c>
      <c r="AU22" s="229">
        <v>34</v>
      </c>
      <c r="AV22" s="263">
        <f t="shared" si="21"/>
        <v>188.88888888888889</v>
      </c>
      <c r="AW22" s="262">
        <f t="shared" si="22"/>
        <v>16</v>
      </c>
      <c r="AX22" s="234">
        <v>23</v>
      </c>
      <c r="AY22" s="234">
        <v>36</v>
      </c>
      <c r="AZ22" s="265">
        <f t="shared" si="33"/>
        <v>156.5</v>
      </c>
      <c r="BA22" s="266">
        <f t="shared" si="23"/>
        <v>13</v>
      </c>
      <c r="BB22" s="235">
        <v>44</v>
      </c>
      <c r="BC22" s="229">
        <v>52</v>
      </c>
      <c r="BD22" s="263">
        <f t="shared" si="24"/>
        <v>118.2</v>
      </c>
      <c r="BE22" s="262">
        <f t="shared" si="25"/>
        <v>8</v>
      </c>
      <c r="BF22" s="229">
        <v>80</v>
      </c>
      <c r="BG22" s="229">
        <v>58</v>
      </c>
      <c r="BH22" s="263">
        <f t="shared" si="26"/>
        <v>72.5</v>
      </c>
      <c r="BI22" s="262">
        <f t="shared" si="27"/>
        <v>-22</v>
      </c>
      <c r="BJ22" s="229">
        <v>56</v>
      </c>
      <c r="BK22" s="229">
        <v>30</v>
      </c>
      <c r="BL22" s="263">
        <f t="shared" si="28"/>
        <v>53.57142857142857</v>
      </c>
      <c r="BM22" s="262">
        <f t="shared" si="29"/>
        <v>-26</v>
      </c>
      <c r="BN22" s="236">
        <v>1474.0740740740741</v>
      </c>
      <c r="BO22" s="229">
        <v>1618.421052631579</v>
      </c>
      <c r="BP22" s="262">
        <f t="shared" si="30"/>
        <v>144.34697855750483</v>
      </c>
      <c r="BQ22" s="229">
        <v>3</v>
      </c>
      <c r="BR22" s="229">
        <v>7</v>
      </c>
      <c r="BS22" s="263">
        <f t="shared" si="31"/>
        <v>233.3</v>
      </c>
      <c r="BT22" s="262">
        <f t="shared" si="32"/>
        <v>4</v>
      </c>
      <c r="BU22" s="229">
        <v>13</v>
      </c>
      <c r="BV22" s="229">
        <v>1727</v>
      </c>
      <c r="BW22" s="229">
        <v>4071.43</v>
      </c>
      <c r="BX22" s="262">
        <v>2344.43</v>
      </c>
      <c r="BY22" s="237">
        <v>27</v>
      </c>
      <c r="BZ22" s="237">
        <v>8</v>
      </c>
      <c r="CA22" s="264">
        <f t="shared" si="34"/>
        <v>-19</v>
      </c>
      <c r="CB22" s="17"/>
      <c r="CC22" s="17"/>
      <c r="CD22" s="17"/>
      <c r="CE22" s="17"/>
      <c r="CF22" s="11"/>
      <c r="CG22" s="11"/>
    </row>
    <row r="23" spans="1:85" s="13" customFormat="1" ht="21.75" customHeight="1">
      <c r="A23" s="251" t="s">
        <v>128</v>
      </c>
      <c r="B23" s="247">
        <v>9295</v>
      </c>
      <c r="C23" s="230">
        <v>7603</v>
      </c>
      <c r="D23" s="261">
        <f t="shared" si="0"/>
        <v>81.79666487358796</v>
      </c>
      <c r="E23" s="262">
        <f t="shared" si="1"/>
        <v>-1692</v>
      </c>
      <c r="F23" s="229">
        <v>4054</v>
      </c>
      <c r="G23" s="229">
        <v>4012</v>
      </c>
      <c r="H23" s="261">
        <f t="shared" si="2"/>
        <v>98.96398618648249</v>
      </c>
      <c r="I23" s="262">
        <f t="shared" si="3"/>
        <v>-42</v>
      </c>
      <c r="J23" s="229">
        <v>1438</v>
      </c>
      <c r="K23" s="229">
        <v>2355</v>
      </c>
      <c r="L23" s="261">
        <f t="shared" si="4"/>
        <v>163.769123783032</v>
      </c>
      <c r="M23" s="262">
        <f t="shared" si="5"/>
        <v>917</v>
      </c>
      <c r="N23" s="231">
        <v>49</v>
      </c>
      <c r="O23" s="232">
        <v>73</v>
      </c>
      <c r="P23" s="263">
        <f t="shared" si="6"/>
        <v>148.9795918367347</v>
      </c>
      <c r="Q23" s="264">
        <f t="shared" si="7"/>
        <v>24</v>
      </c>
      <c r="R23" s="229">
        <v>557</v>
      </c>
      <c r="S23" s="233">
        <v>1141</v>
      </c>
      <c r="T23" s="263">
        <f t="shared" si="8"/>
        <v>204.84739676840212</v>
      </c>
      <c r="U23" s="262">
        <f t="shared" si="9"/>
        <v>584</v>
      </c>
      <c r="V23" s="229">
        <v>13073</v>
      </c>
      <c r="W23" s="229">
        <v>12994</v>
      </c>
      <c r="X23" s="261">
        <f t="shared" si="10"/>
        <v>99.39570106326016</v>
      </c>
      <c r="Y23" s="262">
        <f t="shared" si="11"/>
        <v>-79</v>
      </c>
      <c r="Z23" s="229">
        <v>8160</v>
      </c>
      <c r="AA23" s="229">
        <v>6790</v>
      </c>
      <c r="AB23" s="261">
        <f t="shared" si="12"/>
        <v>83.2107843137255</v>
      </c>
      <c r="AC23" s="262">
        <f t="shared" si="13"/>
        <v>-1370</v>
      </c>
      <c r="AD23" s="229">
        <v>1073</v>
      </c>
      <c r="AE23" s="230">
        <v>2326</v>
      </c>
      <c r="AF23" s="261">
        <f t="shared" si="14"/>
        <v>216.7753960857409</v>
      </c>
      <c r="AG23" s="262">
        <f t="shared" si="15"/>
        <v>1253</v>
      </c>
      <c r="AH23" s="229">
        <v>108</v>
      </c>
      <c r="AI23" s="229">
        <v>629</v>
      </c>
      <c r="AJ23" s="261">
        <f t="shared" si="16"/>
        <v>582.4074074074074</v>
      </c>
      <c r="AK23" s="262">
        <f t="shared" si="17"/>
        <v>521</v>
      </c>
      <c r="AL23" s="229">
        <v>22</v>
      </c>
      <c r="AM23" s="229">
        <v>228</v>
      </c>
      <c r="AN23" s="261">
        <f>AM23/AL23*100</f>
        <v>1036.3636363636363</v>
      </c>
      <c r="AO23" s="262">
        <f t="shared" si="18"/>
        <v>206</v>
      </c>
      <c r="AP23" s="229">
        <v>943</v>
      </c>
      <c r="AQ23" s="229">
        <v>1469</v>
      </c>
      <c r="AR23" s="261">
        <f t="shared" si="19"/>
        <v>155.779427359491</v>
      </c>
      <c r="AS23" s="262">
        <f t="shared" si="20"/>
        <v>526</v>
      </c>
      <c r="AT23" s="229">
        <v>1273</v>
      </c>
      <c r="AU23" s="229">
        <v>1942</v>
      </c>
      <c r="AV23" s="263">
        <f t="shared" si="21"/>
        <v>152.5530243519246</v>
      </c>
      <c r="AW23" s="262">
        <f t="shared" si="22"/>
        <v>669</v>
      </c>
      <c r="AX23" s="234">
        <v>420</v>
      </c>
      <c r="AY23" s="234">
        <v>514</v>
      </c>
      <c r="AZ23" s="265">
        <f t="shared" si="33"/>
        <v>122.4</v>
      </c>
      <c r="BA23" s="266">
        <f t="shared" si="23"/>
        <v>94</v>
      </c>
      <c r="BB23" s="235">
        <v>1660</v>
      </c>
      <c r="BC23" s="229">
        <v>3009</v>
      </c>
      <c r="BD23" s="263">
        <f t="shared" si="24"/>
        <v>181.3</v>
      </c>
      <c r="BE23" s="262">
        <f t="shared" si="25"/>
        <v>1349</v>
      </c>
      <c r="BF23" s="229">
        <v>5267</v>
      </c>
      <c r="BG23" s="229">
        <v>3815</v>
      </c>
      <c r="BH23" s="263">
        <f t="shared" si="26"/>
        <v>72.43212454907916</v>
      </c>
      <c r="BI23" s="262">
        <f t="shared" si="27"/>
        <v>-1452</v>
      </c>
      <c r="BJ23" s="229">
        <v>4088</v>
      </c>
      <c r="BK23" s="229">
        <v>3120</v>
      </c>
      <c r="BL23" s="263">
        <f t="shared" si="28"/>
        <v>76.32093933463796</v>
      </c>
      <c r="BM23" s="262">
        <f t="shared" si="29"/>
        <v>-968</v>
      </c>
      <c r="BN23" s="236">
        <v>1699.7400668399555</v>
      </c>
      <c r="BO23" s="229">
        <v>2301.3333333333335</v>
      </c>
      <c r="BP23" s="262">
        <f t="shared" si="30"/>
        <v>601.593266493378</v>
      </c>
      <c r="BQ23" s="229">
        <v>256</v>
      </c>
      <c r="BR23" s="229">
        <v>286</v>
      </c>
      <c r="BS23" s="263">
        <f t="shared" si="31"/>
        <v>111.7</v>
      </c>
      <c r="BT23" s="262">
        <f t="shared" si="32"/>
        <v>30</v>
      </c>
      <c r="BU23" s="229">
        <v>141</v>
      </c>
      <c r="BV23" s="229">
        <v>2645.36</v>
      </c>
      <c r="BW23" s="229">
        <v>4010.49</v>
      </c>
      <c r="BX23" s="262">
        <v>1365.1299999999997</v>
      </c>
      <c r="BY23" s="237">
        <v>21</v>
      </c>
      <c r="BZ23" s="237">
        <v>13</v>
      </c>
      <c r="CA23" s="264">
        <f t="shared" si="34"/>
        <v>-8</v>
      </c>
      <c r="CB23" s="17"/>
      <c r="CC23" s="17"/>
      <c r="CD23" s="17"/>
      <c r="CE23" s="17"/>
      <c r="CF23" s="11"/>
      <c r="CG23" s="11"/>
    </row>
    <row r="24" spans="1:85" s="13" customFormat="1" ht="21.75" customHeight="1">
      <c r="A24" s="251" t="s">
        <v>129</v>
      </c>
      <c r="B24" s="247">
        <v>385</v>
      </c>
      <c r="C24" s="230">
        <v>310</v>
      </c>
      <c r="D24" s="261">
        <f t="shared" si="0"/>
        <v>80.51948051948052</v>
      </c>
      <c r="E24" s="262">
        <f t="shared" si="1"/>
        <v>-75</v>
      </c>
      <c r="F24" s="229">
        <v>193</v>
      </c>
      <c r="G24" s="229">
        <v>170</v>
      </c>
      <c r="H24" s="261">
        <f t="shared" si="2"/>
        <v>88.08290155440415</v>
      </c>
      <c r="I24" s="262">
        <f t="shared" si="3"/>
        <v>-23</v>
      </c>
      <c r="J24" s="229">
        <v>83</v>
      </c>
      <c r="K24" s="229">
        <v>128</v>
      </c>
      <c r="L24" s="261">
        <f t="shared" si="4"/>
        <v>154.21686746987953</v>
      </c>
      <c r="M24" s="262">
        <f t="shared" si="5"/>
        <v>45</v>
      </c>
      <c r="N24" s="231">
        <v>3</v>
      </c>
      <c r="O24" s="232">
        <v>0</v>
      </c>
      <c r="P24" s="263">
        <f t="shared" si="6"/>
        <v>0</v>
      </c>
      <c r="Q24" s="264">
        <f t="shared" si="7"/>
        <v>-3</v>
      </c>
      <c r="R24" s="229">
        <v>56</v>
      </c>
      <c r="S24" s="233">
        <v>57</v>
      </c>
      <c r="T24" s="263">
        <f t="shared" si="8"/>
        <v>101.78571428571428</v>
      </c>
      <c r="U24" s="262">
        <f t="shared" si="9"/>
        <v>1</v>
      </c>
      <c r="V24" s="229">
        <v>943</v>
      </c>
      <c r="W24" s="229">
        <v>891</v>
      </c>
      <c r="X24" s="261">
        <f t="shared" si="10"/>
        <v>94.48568398727465</v>
      </c>
      <c r="Y24" s="262">
        <f t="shared" si="11"/>
        <v>-52</v>
      </c>
      <c r="Z24" s="229">
        <v>360</v>
      </c>
      <c r="AA24" s="229">
        <v>286</v>
      </c>
      <c r="AB24" s="261">
        <f t="shared" si="12"/>
        <v>79.44444444444444</v>
      </c>
      <c r="AC24" s="262">
        <f t="shared" si="13"/>
        <v>-74</v>
      </c>
      <c r="AD24" s="229">
        <v>200</v>
      </c>
      <c r="AE24" s="230">
        <v>401</v>
      </c>
      <c r="AF24" s="261">
        <f t="shared" si="14"/>
        <v>200.5</v>
      </c>
      <c r="AG24" s="262">
        <f t="shared" si="15"/>
        <v>201</v>
      </c>
      <c r="AH24" s="229">
        <v>0</v>
      </c>
      <c r="AI24" s="229">
        <v>0</v>
      </c>
      <c r="AJ24" s="261"/>
      <c r="AK24" s="262">
        <f t="shared" si="17"/>
        <v>0</v>
      </c>
      <c r="AL24" s="229">
        <v>0</v>
      </c>
      <c r="AM24" s="229">
        <v>0</v>
      </c>
      <c r="AN24" s="261"/>
      <c r="AO24" s="262">
        <f t="shared" si="18"/>
        <v>0</v>
      </c>
      <c r="AP24" s="229">
        <v>200</v>
      </c>
      <c r="AQ24" s="229">
        <v>401</v>
      </c>
      <c r="AR24" s="261">
        <f t="shared" si="19"/>
        <v>200.5</v>
      </c>
      <c r="AS24" s="262">
        <f t="shared" si="20"/>
        <v>201</v>
      </c>
      <c r="AT24" s="229">
        <v>51</v>
      </c>
      <c r="AU24" s="229">
        <v>120</v>
      </c>
      <c r="AV24" s="263">
        <f t="shared" si="21"/>
        <v>235.29411764705884</v>
      </c>
      <c r="AW24" s="262">
        <f t="shared" si="22"/>
        <v>69</v>
      </c>
      <c r="AX24" s="234">
        <v>34</v>
      </c>
      <c r="AY24" s="234">
        <v>32</v>
      </c>
      <c r="AZ24" s="265">
        <f t="shared" si="33"/>
        <v>94.1</v>
      </c>
      <c r="BA24" s="266">
        <f t="shared" si="23"/>
        <v>-2</v>
      </c>
      <c r="BB24" s="235">
        <v>91</v>
      </c>
      <c r="BC24" s="229">
        <v>121</v>
      </c>
      <c r="BD24" s="263">
        <f t="shared" si="24"/>
        <v>133</v>
      </c>
      <c r="BE24" s="262">
        <f t="shared" si="25"/>
        <v>30</v>
      </c>
      <c r="BF24" s="229">
        <v>218</v>
      </c>
      <c r="BG24" s="229">
        <v>153</v>
      </c>
      <c r="BH24" s="263">
        <f t="shared" si="26"/>
        <v>70.18348623853211</v>
      </c>
      <c r="BI24" s="262">
        <f t="shared" si="27"/>
        <v>-65</v>
      </c>
      <c r="BJ24" s="229">
        <v>161</v>
      </c>
      <c r="BK24" s="229">
        <v>85</v>
      </c>
      <c r="BL24" s="263">
        <f t="shared" si="28"/>
        <v>52.79503105590062</v>
      </c>
      <c r="BM24" s="262">
        <f t="shared" si="29"/>
        <v>-76</v>
      </c>
      <c r="BN24" s="236">
        <v>1151.923076923077</v>
      </c>
      <c r="BO24" s="229">
        <v>1925</v>
      </c>
      <c r="BP24" s="262">
        <f t="shared" si="30"/>
        <v>773.0769230769231</v>
      </c>
      <c r="BQ24" s="229">
        <v>4</v>
      </c>
      <c r="BR24" s="229">
        <v>4</v>
      </c>
      <c r="BS24" s="263">
        <f t="shared" si="31"/>
        <v>100</v>
      </c>
      <c r="BT24" s="262">
        <f t="shared" si="32"/>
        <v>0</v>
      </c>
      <c r="BU24" s="229">
        <v>13</v>
      </c>
      <c r="BV24" s="229">
        <v>1795</v>
      </c>
      <c r="BW24" s="229">
        <v>3200</v>
      </c>
      <c r="BX24" s="262">
        <v>1405</v>
      </c>
      <c r="BY24" s="237">
        <v>55</v>
      </c>
      <c r="BZ24" s="237">
        <v>38</v>
      </c>
      <c r="CA24" s="264">
        <f t="shared" si="34"/>
        <v>-17</v>
      </c>
      <c r="CB24" s="17"/>
      <c r="CC24" s="17"/>
      <c r="CD24" s="17"/>
      <c r="CE24" s="17"/>
      <c r="CF24" s="11"/>
      <c r="CG24" s="11"/>
    </row>
    <row r="25" spans="1:85" s="13" customFormat="1" ht="21.75" customHeight="1">
      <c r="A25" s="251" t="s">
        <v>130</v>
      </c>
      <c r="B25" s="247">
        <v>1136</v>
      </c>
      <c r="C25" s="230">
        <v>705</v>
      </c>
      <c r="D25" s="261">
        <f t="shared" si="0"/>
        <v>62.059859154929576</v>
      </c>
      <c r="E25" s="262">
        <f t="shared" si="1"/>
        <v>-431</v>
      </c>
      <c r="F25" s="229">
        <v>474</v>
      </c>
      <c r="G25" s="229">
        <v>409</v>
      </c>
      <c r="H25" s="261">
        <f t="shared" si="2"/>
        <v>86.28691983122363</v>
      </c>
      <c r="I25" s="262">
        <f t="shared" si="3"/>
        <v>-65</v>
      </c>
      <c r="J25" s="229">
        <v>234</v>
      </c>
      <c r="K25" s="229">
        <v>397</v>
      </c>
      <c r="L25" s="261">
        <f t="shared" si="4"/>
        <v>169.65811965811966</v>
      </c>
      <c r="M25" s="262">
        <f t="shared" si="5"/>
        <v>163</v>
      </c>
      <c r="N25" s="231">
        <v>12</v>
      </c>
      <c r="O25" s="232">
        <v>33</v>
      </c>
      <c r="P25" s="263">
        <f t="shared" si="6"/>
        <v>275</v>
      </c>
      <c r="Q25" s="264">
        <f t="shared" si="7"/>
        <v>21</v>
      </c>
      <c r="R25" s="229">
        <v>88</v>
      </c>
      <c r="S25" s="233">
        <v>127</v>
      </c>
      <c r="T25" s="263">
        <f t="shared" si="8"/>
        <v>144.3181818181818</v>
      </c>
      <c r="U25" s="262">
        <f t="shared" si="9"/>
        <v>39</v>
      </c>
      <c r="V25" s="229">
        <v>1733</v>
      </c>
      <c r="W25" s="229">
        <v>1951</v>
      </c>
      <c r="X25" s="261">
        <f t="shared" si="10"/>
        <v>112.57934218118868</v>
      </c>
      <c r="Y25" s="262">
        <f t="shared" si="11"/>
        <v>218</v>
      </c>
      <c r="Z25" s="229">
        <v>998</v>
      </c>
      <c r="AA25" s="229">
        <v>672</v>
      </c>
      <c r="AB25" s="261">
        <f t="shared" si="12"/>
        <v>67.33466933867736</v>
      </c>
      <c r="AC25" s="262">
        <f t="shared" si="13"/>
        <v>-326</v>
      </c>
      <c r="AD25" s="229">
        <v>222</v>
      </c>
      <c r="AE25" s="230">
        <v>807</v>
      </c>
      <c r="AF25" s="261">
        <f t="shared" si="14"/>
        <v>363.5135135135135</v>
      </c>
      <c r="AG25" s="262">
        <f t="shared" si="15"/>
        <v>585</v>
      </c>
      <c r="AH25" s="229">
        <v>0</v>
      </c>
      <c r="AI25" s="229">
        <v>269</v>
      </c>
      <c r="AJ25" s="261"/>
      <c r="AK25" s="262">
        <f t="shared" si="17"/>
        <v>269</v>
      </c>
      <c r="AL25" s="229">
        <v>0</v>
      </c>
      <c r="AM25" s="229">
        <v>79</v>
      </c>
      <c r="AN25" s="261"/>
      <c r="AO25" s="262">
        <f t="shared" si="18"/>
        <v>79</v>
      </c>
      <c r="AP25" s="229">
        <v>222</v>
      </c>
      <c r="AQ25" s="229">
        <v>459</v>
      </c>
      <c r="AR25" s="261">
        <f t="shared" si="19"/>
        <v>206.75675675675674</v>
      </c>
      <c r="AS25" s="262">
        <f t="shared" si="20"/>
        <v>237</v>
      </c>
      <c r="AT25" s="229">
        <v>201</v>
      </c>
      <c r="AU25" s="229">
        <v>257</v>
      </c>
      <c r="AV25" s="263">
        <f t="shared" si="21"/>
        <v>127.86069651741295</v>
      </c>
      <c r="AW25" s="262">
        <f t="shared" si="22"/>
        <v>56</v>
      </c>
      <c r="AX25" s="234">
        <v>81</v>
      </c>
      <c r="AY25" s="234">
        <v>123</v>
      </c>
      <c r="AZ25" s="265">
        <f t="shared" si="33"/>
        <v>151.9</v>
      </c>
      <c r="BA25" s="266">
        <f t="shared" si="23"/>
        <v>42</v>
      </c>
      <c r="BB25" s="235">
        <v>259</v>
      </c>
      <c r="BC25" s="229">
        <v>465</v>
      </c>
      <c r="BD25" s="263">
        <f t="shared" si="24"/>
        <v>179.5</v>
      </c>
      <c r="BE25" s="262">
        <f t="shared" si="25"/>
        <v>206</v>
      </c>
      <c r="BF25" s="229">
        <v>560</v>
      </c>
      <c r="BG25" s="229">
        <v>354</v>
      </c>
      <c r="BH25" s="263">
        <f t="shared" si="26"/>
        <v>63.21428571428571</v>
      </c>
      <c r="BI25" s="262">
        <f t="shared" si="27"/>
        <v>-206</v>
      </c>
      <c r="BJ25" s="229">
        <v>402</v>
      </c>
      <c r="BK25" s="229">
        <v>259</v>
      </c>
      <c r="BL25" s="263">
        <f t="shared" si="28"/>
        <v>64.42786069651741</v>
      </c>
      <c r="BM25" s="262">
        <f t="shared" si="29"/>
        <v>-143</v>
      </c>
      <c r="BN25" s="236">
        <v>1265.530303030303</v>
      </c>
      <c r="BO25" s="229">
        <v>1955.8528428093646</v>
      </c>
      <c r="BP25" s="262">
        <f t="shared" si="30"/>
        <v>690.3225397790616</v>
      </c>
      <c r="BQ25" s="229">
        <v>24</v>
      </c>
      <c r="BR25" s="229">
        <v>45</v>
      </c>
      <c r="BS25" s="263">
        <f t="shared" si="31"/>
        <v>187.5</v>
      </c>
      <c r="BT25" s="262">
        <f t="shared" si="32"/>
        <v>21</v>
      </c>
      <c r="BU25" s="229">
        <v>67</v>
      </c>
      <c r="BV25" s="229">
        <v>1989.25</v>
      </c>
      <c r="BW25" s="229">
        <v>5033.11</v>
      </c>
      <c r="BX25" s="262">
        <v>3043.8599999999997</v>
      </c>
      <c r="BY25" s="237">
        <v>23</v>
      </c>
      <c r="BZ25" s="237">
        <v>8</v>
      </c>
      <c r="CA25" s="264">
        <f t="shared" si="34"/>
        <v>-15</v>
      </c>
      <c r="CB25" s="17"/>
      <c r="CC25" s="17"/>
      <c r="CD25" s="17"/>
      <c r="CE25" s="17"/>
      <c r="CF25" s="11"/>
      <c r="CG25" s="11"/>
    </row>
    <row r="26" spans="1:85" s="13" customFormat="1" ht="21.75" customHeight="1">
      <c r="A26" s="251" t="s">
        <v>131</v>
      </c>
      <c r="B26" s="247">
        <v>3331</v>
      </c>
      <c r="C26" s="230">
        <v>2359</v>
      </c>
      <c r="D26" s="261">
        <f t="shared" si="0"/>
        <v>70.81957370159111</v>
      </c>
      <c r="E26" s="262">
        <f t="shared" si="1"/>
        <v>-972</v>
      </c>
      <c r="F26" s="229">
        <v>1496</v>
      </c>
      <c r="G26" s="229">
        <v>1332</v>
      </c>
      <c r="H26" s="261">
        <f t="shared" si="2"/>
        <v>89.03743315508021</v>
      </c>
      <c r="I26" s="262">
        <f t="shared" si="3"/>
        <v>-164</v>
      </c>
      <c r="J26" s="229">
        <v>1099</v>
      </c>
      <c r="K26" s="229">
        <v>1251</v>
      </c>
      <c r="L26" s="261">
        <f t="shared" si="4"/>
        <v>113.83075523202912</v>
      </c>
      <c r="M26" s="262">
        <f t="shared" si="5"/>
        <v>152</v>
      </c>
      <c r="N26" s="231">
        <v>24</v>
      </c>
      <c r="O26" s="232">
        <v>51</v>
      </c>
      <c r="P26" s="263">
        <f t="shared" si="6"/>
        <v>212.5</v>
      </c>
      <c r="Q26" s="264">
        <f t="shared" si="7"/>
        <v>27</v>
      </c>
      <c r="R26" s="229">
        <v>290</v>
      </c>
      <c r="S26" s="233">
        <v>494</v>
      </c>
      <c r="T26" s="263">
        <f t="shared" si="8"/>
        <v>170.34482758620692</v>
      </c>
      <c r="U26" s="262">
        <f t="shared" si="9"/>
        <v>204</v>
      </c>
      <c r="V26" s="229">
        <v>6002</v>
      </c>
      <c r="W26" s="229">
        <v>4947</v>
      </c>
      <c r="X26" s="261">
        <f t="shared" si="10"/>
        <v>82.42252582472508</v>
      </c>
      <c r="Y26" s="262">
        <f t="shared" si="11"/>
        <v>-1055</v>
      </c>
      <c r="Z26" s="229">
        <v>3058</v>
      </c>
      <c r="AA26" s="229">
        <v>2094</v>
      </c>
      <c r="AB26" s="261">
        <f t="shared" si="12"/>
        <v>68.47612818835842</v>
      </c>
      <c r="AC26" s="262">
        <f t="shared" si="13"/>
        <v>-964</v>
      </c>
      <c r="AD26" s="229">
        <v>1116</v>
      </c>
      <c r="AE26" s="230">
        <v>1383</v>
      </c>
      <c r="AF26" s="261">
        <f t="shared" si="14"/>
        <v>123.9247311827957</v>
      </c>
      <c r="AG26" s="262">
        <f t="shared" si="15"/>
        <v>267</v>
      </c>
      <c r="AH26" s="229">
        <v>24</v>
      </c>
      <c r="AI26" s="229">
        <v>160</v>
      </c>
      <c r="AJ26" s="261">
        <f t="shared" si="16"/>
        <v>666.6666666666667</v>
      </c>
      <c r="AK26" s="262">
        <f t="shared" si="17"/>
        <v>136</v>
      </c>
      <c r="AL26" s="229">
        <v>353</v>
      </c>
      <c r="AM26" s="229">
        <v>273</v>
      </c>
      <c r="AN26" s="261">
        <f>AM26/AL26*100</f>
        <v>77.33711048158641</v>
      </c>
      <c r="AO26" s="262">
        <f t="shared" si="18"/>
        <v>-80</v>
      </c>
      <c r="AP26" s="229">
        <v>739</v>
      </c>
      <c r="AQ26" s="229">
        <v>950</v>
      </c>
      <c r="AR26" s="261">
        <f t="shared" si="19"/>
        <v>128.55209742895806</v>
      </c>
      <c r="AS26" s="262">
        <f t="shared" si="20"/>
        <v>211</v>
      </c>
      <c r="AT26" s="229">
        <v>627</v>
      </c>
      <c r="AU26" s="229">
        <v>854</v>
      </c>
      <c r="AV26" s="263">
        <f t="shared" si="21"/>
        <v>136.20414673046253</v>
      </c>
      <c r="AW26" s="262">
        <f t="shared" si="22"/>
        <v>227</v>
      </c>
      <c r="AX26" s="234">
        <v>309</v>
      </c>
      <c r="AY26" s="234">
        <v>432</v>
      </c>
      <c r="AZ26" s="265">
        <f t="shared" si="33"/>
        <v>139.8</v>
      </c>
      <c r="BA26" s="266">
        <f t="shared" si="23"/>
        <v>123</v>
      </c>
      <c r="BB26" s="235">
        <v>1166</v>
      </c>
      <c r="BC26" s="229">
        <v>1397</v>
      </c>
      <c r="BD26" s="263">
        <f t="shared" si="24"/>
        <v>119.8</v>
      </c>
      <c r="BE26" s="262">
        <f t="shared" si="25"/>
        <v>231</v>
      </c>
      <c r="BF26" s="229">
        <v>1680</v>
      </c>
      <c r="BG26" s="229">
        <v>1041</v>
      </c>
      <c r="BH26" s="263">
        <f t="shared" si="26"/>
        <v>61.964285714285715</v>
      </c>
      <c r="BI26" s="262">
        <f t="shared" si="27"/>
        <v>-639</v>
      </c>
      <c r="BJ26" s="229">
        <v>1210</v>
      </c>
      <c r="BK26" s="229">
        <v>754</v>
      </c>
      <c r="BL26" s="263">
        <f t="shared" si="28"/>
        <v>62.314049586776854</v>
      </c>
      <c r="BM26" s="262">
        <f t="shared" si="29"/>
        <v>-456</v>
      </c>
      <c r="BN26" s="236">
        <v>1202.2304832713755</v>
      </c>
      <c r="BO26" s="229">
        <v>1918.2170542635658</v>
      </c>
      <c r="BP26" s="262">
        <f t="shared" si="30"/>
        <v>715.9865709921903</v>
      </c>
      <c r="BQ26" s="229">
        <v>49</v>
      </c>
      <c r="BR26" s="229">
        <v>97</v>
      </c>
      <c r="BS26" s="263">
        <f t="shared" si="31"/>
        <v>198</v>
      </c>
      <c r="BT26" s="262">
        <f t="shared" si="32"/>
        <v>48</v>
      </c>
      <c r="BU26" s="229">
        <v>134</v>
      </c>
      <c r="BV26" s="229">
        <v>2055.02</v>
      </c>
      <c r="BW26" s="229">
        <v>4024.58</v>
      </c>
      <c r="BX26" s="262">
        <v>1969.56</v>
      </c>
      <c r="BY26" s="237">
        <v>34</v>
      </c>
      <c r="BZ26" s="237">
        <v>11</v>
      </c>
      <c r="CA26" s="264">
        <f t="shared" si="34"/>
        <v>-23</v>
      </c>
      <c r="CB26" s="17"/>
      <c r="CC26" s="17"/>
      <c r="CD26" s="17"/>
      <c r="CE26" s="17"/>
      <c r="CF26" s="11"/>
      <c r="CG26" s="11"/>
    </row>
    <row r="27" spans="1:85" s="13" customFormat="1" ht="21.75" customHeight="1">
      <c r="A27" s="251" t="s">
        <v>132</v>
      </c>
      <c r="B27" s="247">
        <v>721</v>
      </c>
      <c r="C27" s="230">
        <v>515</v>
      </c>
      <c r="D27" s="261">
        <f t="shared" si="0"/>
        <v>71.42857142857143</v>
      </c>
      <c r="E27" s="262">
        <f t="shared" si="1"/>
        <v>-206</v>
      </c>
      <c r="F27" s="229">
        <v>349</v>
      </c>
      <c r="G27" s="229">
        <v>269</v>
      </c>
      <c r="H27" s="261">
        <f t="shared" si="2"/>
        <v>77.07736389684814</v>
      </c>
      <c r="I27" s="262">
        <f t="shared" si="3"/>
        <v>-80</v>
      </c>
      <c r="J27" s="229">
        <v>154</v>
      </c>
      <c r="K27" s="229">
        <v>148</v>
      </c>
      <c r="L27" s="261">
        <f t="shared" si="4"/>
        <v>96.1038961038961</v>
      </c>
      <c r="M27" s="262">
        <f t="shared" si="5"/>
        <v>-6</v>
      </c>
      <c r="N27" s="231">
        <v>1</v>
      </c>
      <c r="O27" s="232">
        <v>3</v>
      </c>
      <c r="P27" s="263">
        <f t="shared" si="6"/>
        <v>300</v>
      </c>
      <c r="Q27" s="264">
        <f t="shared" si="7"/>
        <v>2</v>
      </c>
      <c r="R27" s="229">
        <v>96</v>
      </c>
      <c r="S27" s="233">
        <v>135</v>
      </c>
      <c r="T27" s="263">
        <f t="shared" si="8"/>
        <v>140.625</v>
      </c>
      <c r="U27" s="262">
        <f t="shared" si="9"/>
        <v>39</v>
      </c>
      <c r="V27" s="229">
        <v>999</v>
      </c>
      <c r="W27" s="229">
        <v>879</v>
      </c>
      <c r="X27" s="261">
        <f t="shared" si="10"/>
        <v>87.98798798798799</v>
      </c>
      <c r="Y27" s="262">
        <f t="shared" si="11"/>
        <v>-120</v>
      </c>
      <c r="Z27" s="229">
        <v>668</v>
      </c>
      <c r="AA27" s="229">
        <v>459</v>
      </c>
      <c r="AB27" s="261">
        <f t="shared" si="12"/>
        <v>68.7125748502994</v>
      </c>
      <c r="AC27" s="262">
        <f t="shared" si="13"/>
        <v>-209</v>
      </c>
      <c r="AD27" s="229">
        <v>117</v>
      </c>
      <c r="AE27" s="230">
        <v>211</v>
      </c>
      <c r="AF27" s="261">
        <f t="shared" si="14"/>
        <v>180.34188034188034</v>
      </c>
      <c r="AG27" s="262">
        <f t="shared" si="15"/>
        <v>94</v>
      </c>
      <c r="AH27" s="229">
        <v>0</v>
      </c>
      <c r="AI27" s="229">
        <v>15</v>
      </c>
      <c r="AJ27" s="261"/>
      <c r="AK27" s="262">
        <f t="shared" si="17"/>
        <v>15</v>
      </c>
      <c r="AL27" s="229">
        <v>0</v>
      </c>
      <c r="AM27" s="229">
        <v>37</v>
      </c>
      <c r="AN27" s="261"/>
      <c r="AO27" s="262">
        <f t="shared" si="18"/>
        <v>37</v>
      </c>
      <c r="AP27" s="229">
        <v>117</v>
      </c>
      <c r="AQ27" s="229">
        <v>159</v>
      </c>
      <c r="AR27" s="261">
        <f t="shared" si="19"/>
        <v>135.8974358974359</v>
      </c>
      <c r="AS27" s="262">
        <f t="shared" si="20"/>
        <v>42</v>
      </c>
      <c r="AT27" s="229">
        <v>97</v>
      </c>
      <c r="AU27" s="229">
        <v>143</v>
      </c>
      <c r="AV27" s="263">
        <f t="shared" si="21"/>
        <v>147.42268041237114</v>
      </c>
      <c r="AW27" s="262">
        <f t="shared" si="22"/>
        <v>46</v>
      </c>
      <c r="AX27" s="234">
        <v>58</v>
      </c>
      <c r="AY27" s="234">
        <v>70</v>
      </c>
      <c r="AZ27" s="265">
        <f t="shared" si="33"/>
        <v>120.7</v>
      </c>
      <c r="BA27" s="266">
        <f t="shared" si="23"/>
        <v>12</v>
      </c>
      <c r="BB27" s="235">
        <v>177</v>
      </c>
      <c r="BC27" s="229">
        <v>187</v>
      </c>
      <c r="BD27" s="263">
        <f t="shared" si="24"/>
        <v>105.6</v>
      </c>
      <c r="BE27" s="262">
        <f t="shared" si="25"/>
        <v>10</v>
      </c>
      <c r="BF27" s="229">
        <v>332</v>
      </c>
      <c r="BG27" s="229">
        <v>232</v>
      </c>
      <c r="BH27" s="263">
        <f t="shared" si="26"/>
        <v>69.87951807228916</v>
      </c>
      <c r="BI27" s="262">
        <f t="shared" si="27"/>
        <v>-100</v>
      </c>
      <c r="BJ27" s="229">
        <v>217</v>
      </c>
      <c r="BK27" s="229">
        <v>129</v>
      </c>
      <c r="BL27" s="263">
        <f t="shared" si="28"/>
        <v>59.44700460829493</v>
      </c>
      <c r="BM27" s="262">
        <f t="shared" si="29"/>
        <v>-88</v>
      </c>
      <c r="BN27" s="236">
        <v>1163.3093525179856</v>
      </c>
      <c r="BO27" s="229">
        <v>1503.1055900621118</v>
      </c>
      <c r="BP27" s="262">
        <f t="shared" si="30"/>
        <v>339.79623754412614</v>
      </c>
      <c r="BQ27" s="229">
        <v>25</v>
      </c>
      <c r="BR27" s="229">
        <v>28</v>
      </c>
      <c r="BS27" s="263">
        <f t="shared" si="31"/>
        <v>112</v>
      </c>
      <c r="BT27" s="262">
        <f t="shared" si="32"/>
        <v>3</v>
      </c>
      <c r="BU27" s="229">
        <v>3</v>
      </c>
      <c r="BV27" s="229">
        <v>1884.72</v>
      </c>
      <c r="BW27" s="229">
        <v>3323.83</v>
      </c>
      <c r="BX27" s="262">
        <v>1439.11</v>
      </c>
      <c r="BY27" s="237">
        <v>13</v>
      </c>
      <c r="BZ27" s="237">
        <v>8</v>
      </c>
      <c r="CA27" s="264">
        <f t="shared" si="34"/>
        <v>-5</v>
      </c>
      <c r="CB27" s="17"/>
      <c r="CC27" s="17"/>
      <c r="CD27" s="17"/>
      <c r="CE27" s="17"/>
      <c r="CF27" s="11"/>
      <c r="CG27" s="11"/>
    </row>
    <row r="28" spans="1:85" s="13" customFormat="1" ht="21.75" customHeight="1">
      <c r="A28" s="251" t="s">
        <v>133</v>
      </c>
      <c r="B28" s="247">
        <v>674</v>
      </c>
      <c r="C28" s="230">
        <v>641</v>
      </c>
      <c r="D28" s="261">
        <f t="shared" si="0"/>
        <v>95.10385756676558</v>
      </c>
      <c r="E28" s="262">
        <f t="shared" si="1"/>
        <v>-33</v>
      </c>
      <c r="F28" s="229">
        <v>263</v>
      </c>
      <c r="G28" s="229">
        <v>293</v>
      </c>
      <c r="H28" s="261">
        <f t="shared" si="2"/>
        <v>111.4068441064639</v>
      </c>
      <c r="I28" s="262">
        <f t="shared" si="3"/>
        <v>30</v>
      </c>
      <c r="J28" s="229">
        <v>207</v>
      </c>
      <c r="K28" s="229">
        <v>205</v>
      </c>
      <c r="L28" s="261">
        <f t="shared" si="4"/>
        <v>99.03381642512076</v>
      </c>
      <c r="M28" s="262">
        <f t="shared" si="5"/>
        <v>-2</v>
      </c>
      <c r="N28" s="238">
        <v>6</v>
      </c>
      <c r="O28" s="238">
        <v>6</v>
      </c>
      <c r="P28" s="263">
        <f t="shared" si="6"/>
        <v>100</v>
      </c>
      <c r="Q28" s="264">
        <f t="shared" si="7"/>
        <v>0</v>
      </c>
      <c r="R28" s="229">
        <v>104</v>
      </c>
      <c r="S28" s="233">
        <v>148</v>
      </c>
      <c r="T28" s="263">
        <f t="shared" si="8"/>
        <v>142.30769230769232</v>
      </c>
      <c r="U28" s="262">
        <f t="shared" si="9"/>
        <v>44</v>
      </c>
      <c r="V28" s="229">
        <v>1286</v>
      </c>
      <c r="W28" s="229">
        <v>1091</v>
      </c>
      <c r="X28" s="261">
        <f t="shared" si="10"/>
        <v>84.83670295489891</v>
      </c>
      <c r="Y28" s="262">
        <f t="shared" si="11"/>
        <v>-195</v>
      </c>
      <c r="Z28" s="229">
        <v>596</v>
      </c>
      <c r="AA28" s="229">
        <v>600</v>
      </c>
      <c r="AB28" s="261">
        <f t="shared" si="12"/>
        <v>100.67114093959732</v>
      </c>
      <c r="AC28" s="262">
        <f t="shared" si="13"/>
        <v>4</v>
      </c>
      <c r="AD28" s="229">
        <v>202</v>
      </c>
      <c r="AE28" s="230">
        <v>258</v>
      </c>
      <c r="AF28" s="261">
        <f t="shared" si="14"/>
        <v>127.72277227722772</v>
      </c>
      <c r="AG28" s="262">
        <f t="shared" si="15"/>
        <v>56</v>
      </c>
      <c r="AH28" s="229">
        <v>2</v>
      </c>
      <c r="AI28" s="229">
        <v>0</v>
      </c>
      <c r="AJ28" s="261">
        <f t="shared" si="16"/>
        <v>0</v>
      </c>
      <c r="AK28" s="262">
        <f t="shared" si="17"/>
        <v>-2</v>
      </c>
      <c r="AL28" s="229">
        <v>22</v>
      </c>
      <c r="AM28" s="229">
        <v>117</v>
      </c>
      <c r="AN28" s="261">
        <f>AM28/AL28*100</f>
        <v>531.8181818181819</v>
      </c>
      <c r="AO28" s="262">
        <f t="shared" si="18"/>
        <v>95</v>
      </c>
      <c r="AP28" s="229">
        <v>178</v>
      </c>
      <c r="AQ28" s="229">
        <v>141</v>
      </c>
      <c r="AR28" s="261">
        <f t="shared" si="19"/>
        <v>79.21348314606742</v>
      </c>
      <c r="AS28" s="262">
        <f t="shared" si="20"/>
        <v>-37</v>
      </c>
      <c r="AT28" s="229">
        <v>91</v>
      </c>
      <c r="AU28" s="229">
        <v>211</v>
      </c>
      <c r="AV28" s="263">
        <f t="shared" si="21"/>
        <v>231.86813186813188</v>
      </c>
      <c r="AW28" s="262">
        <f t="shared" si="22"/>
        <v>120</v>
      </c>
      <c r="AX28" s="234">
        <v>46</v>
      </c>
      <c r="AY28" s="234">
        <v>56</v>
      </c>
      <c r="AZ28" s="265">
        <f t="shared" si="33"/>
        <v>121.7</v>
      </c>
      <c r="BA28" s="266">
        <f t="shared" si="23"/>
        <v>10</v>
      </c>
      <c r="BB28" s="235">
        <v>292</v>
      </c>
      <c r="BC28" s="229">
        <v>243</v>
      </c>
      <c r="BD28" s="263">
        <f t="shared" si="24"/>
        <v>83.2</v>
      </c>
      <c r="BE28" s="262">
        <f t="shared" si="25"/>
        <v>-49</v>
      </c>
      <c r="BF28" s="229">
        <v>296</v>
      </c>
      <c r="BG28" s="229">
        <v>322</v>
      </c>
      <c r="BH28" s="263">
        <f t="shared" si="26"/>
        <v>108.78378378378379</v>
      </c>
      <c r="BI28" s="262">
        <f t="shared" si="27"/>
        <v>26</v>
      </c>
      <c r="BJ28" s="229">
        <v>219</v>
      </c>
      <c r="BK28" s="229">
        <v>246</v>
      </c>
      <c r="BL28" s="263">
        <f t="shared" si="28"/>
        <v>112.32876712328768</v>
      </c>
      <c r="BM28" s="262">
        <f t="shared" si="29"/>
        <v>27</v>
      </c>
      <c r="BN28" s="236">
        <v>1452.0325203252032</v>
      </c>
      <c r="BO28" s="229">
        <v>1539.7058823529412</v>
      </c>
      <c r="BP28" s="262">
        <f t="shared" si="30"/>
        <v>87.673362027738</v>
      </c>
      <c r="BQ28" s="229">
        <v>39</v>
      </c>
      <c r="BR28" s="229">
        <v>30</v>
      </c>
      <c r="BS28" s="263">
        <f t="shared" si="31"/>
        <v>76.9</v>
      </c>
      <c r="BT28" s="262">
        <f t="shared" si="32"/>
        <v>-9</v>
      </c>
      <c r="BU28" s="229">
        <v>128</v>
      </c>
      <c r="BV28" s="229">
        <v>2076.26</v>
      </c>
      <c r="BW28" s="229">
        <v>4784.25</v>
      </c>
      <c r="BX28" s="262">
        <v>2707.99</v>
      </c>
      <c r="BY28" s="237">
        <v>8</v>
      </c>
      <c r="BZ28" s="237">
        <v>11</v>
      </c>
      <c r="CA28" s="264">
        <f t="shared" si="34"/>
        <v>3</v>
      </c>
      <c r="CB28" s="17"/>
      <c r="CC28" s="17"/>
      <c r="CD28" s="17"/>
      <c r="CE28" s="17"/>
      <c r="CF28" s="11"/>
      <c r="CG28" s="11"/>
    </row>
    <row r="29" spans="1:85" s="13" customFormat="1" ht="21.75" customHeight="1">
      <c r="A29" s="251" t="s">
        <v>134</v>
      </c>
      <c r="B29" s="247">
        <v>1613</v>
      </c>
      <c r="C29" s="230">
        <v>1490</v>
      </c>
      <c r="D29" s="261">
        <f t="shared" si="0"/>
        <v>92.37445753254805</v>
      </c>
      <c r="E29" s="262">
        <f t="shared" si="1"/>
        <v>-123</v>
      </c>
      <c r="F29" s="229">
        <v>515</v>
      </c>
      <c r="G29" s="229">
        <v>504</v>
      </c>
      <c r="H29" s="261">
        <f t="shared" si="2"/>
        <v>97.86407766990291</v>
      </c>
      <c r="I29" s="262">
        <f t="shared" si="3"/>
        <v>-11</v>
      </c>
      <c r="J29" s="229">
        <v>548</v>
      </c>
      <c r="K29" s="229">
        <v>517</v>
      </c>
      <c r="L29" s="261">
        <f t="shared" si="4"/>
        <v>94.34306569343066</v>
      </c>
      <c r="M29" s="262">
        <f t="shared" si="5"/>
        <v>-31</v>
      </c>
      <c r="N29" s="238">
        <v>5</v>
      </c>
      <c r="O29" s="238">
        <v>2</v>
      </c>
      <c r="P29" s="263">
        <f t="shared" si="6"/>
        <v>40</v>
      </c>
      <c r="Q29" s="264">
        <f t="shared" si="7"/>
        <v>-3</v>
      </c>
      <c r="R29" s="229">
        <v>271</v>
      </c>
      <c r="S29" s="233">
        <v>343</v>
      </c>
      <c r="T29" s="263">
        <f t="shared" si="8"/>
        <v>126.56826568265683</v>
      </c>
      <c r="U29" s="262">
        <f t="shared" si="9"/>
        <v>72</v>
      </c>
      <c r="V29" s="229">
        <v>2721</v>
      </c>
      <c r="W29" s="229">
        <v>2196</v>
      </c>
      <c r="X29" s="261">
        <f t="shared" si="10"/>
        <v>80.70562293274531</v>
      </c>
      <c r="Y29" s="262">
        <f t="shared" si="11"/>
        <v>-525</v>
      </c>
      <c r="Z29" s="229">
        <v>1509</v>
      </c>
      <c r="AA29" s="229">
        <v>1398</v>
      </c>
      <c r="AB29" s="261">
        <f t="shared" si="12"/>
        <v>92.6441351888668</v>
      </c>
      <c r="AC29" s="262">
        <f t="shared" si="13"/>
        <v>-111</v>
      </c>
      <c r="AD29" s="229">
        <v>424</v>
      </c>
      <c r="AE29" s="230">
        <v>267</v>
      </c>
      <c r="AF29" s="261">
        <f t="shared" si="14"/>
        <v>62.97169811320755</v>
      </c>
      <c r="AG29" s="262">
        <f t="shared" si="15"/>
        <v>-157</v>
      </c>
      <c r="AH29" s="229">
        <v>0</v>
      </c>
      <c r="AI29" s="229">
        <v>0</v>
      </c>
      <c r="AJ29" s="261"/>
      <c r="AK29" s="262">
        <f t="shared" si="17"/>
        <v>0</v>
      </c>
      <c r="AL29" s="229">
        <v>0</v>
      </c>
      <c r="AM29" s="229">
        <v>60</v>
      </c>
      <c r="AN29" s="261"/>
      <c r="AO29" s="262">
        <f t="shared" si="18"/>
        <v>60</v>
      </c>
      <c r="AP29" s="229">
        <v>424</v>
      </c>
      <c r="AQ29" s="229">
        <v>207</v>
      </c>
      <c r="AR29" s="261">
        <f t="shared" si="19"/>
        <v>48.82075471698113</v>
      </c>
      <c r="AS29" s="262">
        <f t="shared" si="20"/>
        <v>-217</v>
      </c>
      <c r="AT29" s="229">
        <v>153</v>
      </c>
      <c r="AU29" s="229">
        <v>319</v>
      </c>
      <c r="AV29" s="263">
        <f t="shared" si="21"/>
        <v>208.4967320261438</v>
      </c>
      <c r="AW29" s="262">
        <f t="shared" si="22"/>
        <v>166</v>
      </c>
      <c r="AX29" s="234">
        <v>116</v>
      </c>
      <c r="AY29" s="234">
        <v>137</v>
      </c>
      <c r="AZ29" s="265">
        <f t="shared" si="33"/>
        <v>118.1</v>
      </c>
      <c r="BA29" s="266">
        <f t="shared" si="23"/>
        <v>21</v>
      </c>
      <c r="BB29" s="235">
        <v>600</v>
      </c>
      <c r="BC29" s="229">
        <v>650</v>
      </c>
      <c r="BD29" s="263">
        <f t="shared" si="24"/>
        <v>108.3</v>
      </c>
      <c r="BE29" s="262">
        <f t="shared" si="25"/>
        <v>50</v>
      </c>
      <c r="BF29" s="229">
        <v>720</v>
      </c>
      <c r="BG29" s="229">
        <v>723</v>
      </c>
      <c r="BH29" s="263">
        <f t="shared" si="26"/>
        <v>100.41666666666667</v>
      </c>
      <c r="BI29" s="262">
        <f t="shared" si="27"/>
        <v>3</v>
      </c>
      <c r="BJ29" s="229">
        <v>582</v>
      </c>
      <c r="BK29" s="229">
        <v>538</v>
      </c>
      <c r="BL29" s="263">
        <f t="shared" si="28"/>
        <v>92.43986254295532</v>
      </c>
      <c r="BM29" s="262">
        <f t="shared" si="29"/>
        <v>-44</v>
      </c>
      <c r="BN29" s="236">
        <v>1073.9018087855297</v>
      </c>
      <c r="BO29" s="229">
        <v>1371.5492957746478</v>
      </c>
      <c r="BP29" s="262">
        <f t="shared" si="30"/>
        <v>297.6474869891181</v>
      </c>
      <c r="BQ29" s="229">
        <v>21</v>
      </c>
      <c r="BR29" s="229">
        <v>59</v>
      </c>
      <c r="BS29" s="263">
        <f t="shared" si="31"/>
        <v>281</v>
      </c>
      <c r="BT29" s="262">
        <f t="shared" si="32"/>
        <v>38</v>
      </c>
      <c r="BU29" s="229">
        <v>17</v>
      </c>
      <c r="BV29" s="229">
        <v>1953.05</v>
      </c>
      <c r="BW29" s="229">
        <v>3567.56</v>
      </c>
      <c r="BX29" s="262">
        <v>1614.51</v>
      </c>
      <c r="BY29" s="237">
        <v>34</v>
      </c>
      <c r="BZ29" s="237">
        <v>12</v>
      </c>
      <c r="CA29" s="264">
        <f t="shared" si="34"/>
        <v>-22</v>
      </c>
      <c r="CB29" s="17"/>
      <c r="CC29" s="17"/>
      <c r="CD29" s="17"/>
      <c r="CE29" s="17"/>
      <c r="CF29" s="11"/>
      <c r="CG29" s="11"/>
    </row>
    <row r="30" spans="1:85" s="13" customFormat="1" ht="21.75" customHeight="1">
      <c r="A30" s="251" t="s">
        <v>135</v>
      </c>
      <c r="B30" s="247">
        <v>2562</v>
      </c>
      <c r="C30" s="230">
        <v>1618</v>
      </c>
      <c r="D30" s="261">
        <f t="shared" si="0"/>
        <v>63.15378610460578</v>
      </c>
      <c r="E30" s="262">
        <f t="shared" si="1"/>
        <v>-944</v>
      </c>
      <c r="F30" s="229">
        <v>1165</v>
      </c>
      <c r="G30" s="229">
        <v>729</v>
      </c>
      <c r="H30" s="261">
        <f t="shared" si="2"/>
        <v>62.57510729613735</v>
      </c>
      <c r="I30" s="262">
        <f t="shared" si="3"/>
        <v>-436</v>
      </c>
      <c r="J30" s="229">
        <v>696</v>
      </c>
      <c r="K30" s="229">
        <v>611</v>
      </c>
      <c r="L30" s="261">
        <f t="shared" si="4"/>
        <v>87.78735632183908</v>
      </c>
      <c r="M30" s="262">
        <f t="shared" si="5"/>
        <v>-85</v>
      </c>
      <c r="N30" s="238">
        <v>15</v>
      </c>
      <c r="O30" s="238">
        <v>23</v>
      </c>
      <c r="P30" s="263">
        <f t="shared" si="6"/>
        <v>153.33333333333334</v>
      </c>
      <c r="Q30" s="264">
        <f t="shared" si="7"/>
        <v>8</v>
      </c>
      <c r="R30" s="229">
        <v>153</v>
      </c>
      <c r="S30" s="233">
        <v>269</v>
      </c>
      <c r="T30" s="263">
        <f t="shared" si="8"/>
        <v>175.81699346405227</v>
      </c>
      <c r="U30" s="262">
        <f t="shared" si="9"/>
        <v>116</v>
      </c>
      <c r="V30" s="229">
        <v>4402</v>
      </c>
      <c r="W30" s="229">
        <v>3605</v>
      </c>
      <c r="X30" s="261">
        <f t="shared" si="10"/>
        <v>81.89459336665152</v>
      </c>
      <c r="Y30" s="262">
        <f t="shared" si="11"/>
        <v>-797</v>
      </c>
      <c r="Z30" s="229">
        <v>2325</v>
      </c>
      <c r="AA30" s="229">
        <v>1488</v>
      </c>
      <c r="AB30" s="261">
        <f t="shared" si="12"/>
        <v>64</v>
      </c>
      <c r="AC30" s="262">
        <f t="shared" si="13"/>
        <v>-837</v>
      </c>
      <c r="AD30" s="229">
        <v>881</v>
      </c>
      <c r="AE30" s="230">
        <v>1044</v>
      </c>
      <c r="AF30" s="261">
        <f t="shared" si="14"/>
        <v>118.5017026106697</v>
      </c>
      <c r="AG30" s="262">
        <f t="shared" si="15"/>
        <v>163</v>
      </c>
      <c r="AH30" s="229">
        <v>0</v>
      </c>
      <c r="AI30" s="229">
        <v>42</v>
      </c>
      <c r="AJ30" s="261"/>
      <c r="AK30" s="262">
        <f t="shared" si="17"/>
        <v>42</v>
      </c>
      <c r="AL30" s="229">
        <v>0</v>
      </c>
      <c r="AM30" s="229">
        <v>110</v>
      </c>
      <c r="AN30" s="261"/>
      <c r="AO30" s="262">
        <f t="shared" si="18"/>
        <v>110</v>
      </c>
      <c r="AP30" s="229">
        <v>881</v>
      </c>
      <c r="AQ30" s="229">
        <v>892</v>
      </c>
      <c r="AR30" s="261">
        <f t="shared" si="19"/>
        <v>101.24858115777526</v>
      </c>
      <c r="AS30" s="262">
        <f t="shared" si="20"/>
        <v>11</v>
      </c>
      <c r="AT30" s="229">
        <v>167</v>
      </c>
      <c r="AU30" s="229">
        <v>549</v>
      </c>
      <c r="AV30" s="263">
        <f t="shared" si="21"/>
        <v>328.74251497005986</v>
      </c>
      <c r="AW30" s="262">
        <f t="shared" si="22"/>
        <v>382</v>
      </c>
      <c r="AX30" s="234">
        <v>167</v>
      </c>
      <c r="AY30" s="234">
        <v>176</v>
      </c>
      <c r="AZ30" s="265">
        <f t="shared" si="33"/>
        <v>105.4</v>
      </c>
      <c r="BA30" s="266">
        <f t="shared" si="23"/>
        <v>9</v>
      </c>
      <c r="BB30" s="235">
        <v>815</v>
      </c>
      <c r="BC30" s="229">
        <v>764</v>
      </c>
      <c r="BD30" s="263">
        <f t="shared" si="24"/>
        <v>93.7</v>
      </c>
      <c r="BE30" s="262">
        <f t="shared" si="25"/>
        <v>-51</v>
      </c>
      <c r="BF30" s="229">
        <v>1474</v>
      </c>
      <c r="BG30" s="229">
        <v>758</v>
      </c>
      <c r="BH30" s="263">
        <f t="shared" si="26"/>
        <v>51.424694708276796</v>
      </c>
      <c r="BI30" s="262">
        <f t="shared" si="27"/>
        <v>-716</v>
      </c>
      <c r="BJ30" s="229">
        <v>943</v>
      </c>
      <c r="BK30" s="229">
        <v>564</v>
      </c>
      <c r="BL30" s="263">
        <f t="shared" si="28"/>
        <v>59.80911983032874</v>
      </c>
      <c r="BM30" s="262">
        <f t="shared" si="29"/>
        <v>-379</v>
      </c>
      <c r="BN30" s="236">
        <v>1251.8716577540106</v>
      </c>
      <c r="BO30" s="229">
        <v>1952.7777777777778</v>
      </c>
      <c r="BP30" s="262">
        <f t="shared" si="30"/>
        <v>700.9061200237672</v>
      </c>
      <c r="BQ30" s="229">
        <v>112</v>
      </c>
      <c r="BR30" s="229">
        <v>121</v>
      </c>
      <c r="BS30" s="263">
        <f t="shared" si="31"/>
        <v>108</v>
      </c>
      <c r="BT30" s="262">
        <f t="shared" si="32"/>
        <v>9</v>
      </c>
      <c r="BU30" s="229">
        <v>71</v>
      </c>
      <c r="BV30" s="229">
        <v>2506.65</v>
      </c>
      <c r="BW30" s="229">
        <v>3478.21</v>
      </c>
      <c r="BX30" s="262">
        <v>971.56</v>
      </c>
      <c r="BY30" s="237">
        <v>13</v>
      </c>
      <c r="BZ30" s="237">
        <v>6</v>
      </c>
      <c r="CA30" s="264">
        <f t="shared" si="34"/>
        <v>-7</v>
      </c>
      <c r="CB30" s="17"/>
      <c r="CC30" s="17"/>
      <c r="CD30" s="17"/>
      <c r="CE30" s="17"/>
      <c r="CF30" s="11"/>
      <c r="CG30" s="11"/>
    </row>
    <row r="31" spans="1:85" s="19" customFormat="1" ht="21.75" customHeight="1">
      <c r="A31" s="251" t="s">
        <v>136</v>
      </c>
      <c r="B31" s="247">
        <v>525</v>
      </c>
      <c r="C31" s="230">
        <v>411</v>
      </c>
      <c r="D31" s="261">
        <f t="shared" si="0"/>
        <v>78.28571428571428</v>
      </c>
      <c r="E31" s="262">
        <f t="shared" si="1"/>
        <v>-114</v>
      </c>
      <c r="F31" s="229">
        <v>220</v>
      </c>
      <c r="G31" s="229">
        <v>214</v>
      </c>
      <c r="H31" s="261">
        <f t="shared" si="2"/>
        <v>97.27272727272728</v>
      </c>
      <c r="I31" s="262">
        <f t="shared" si="3"/>
        <v>-6</v>
      </c>
      <c r="J31" s="229">
        <v>184</v>
      </c>
      <c r="K31" s="229">
        <v>193</v>
      </c>
      <c r="L31" s="261">
        <f t="shared" si="4"/>
        <v>104.8913043478261</v>
      </c>
      <c r="M31" s="262">
        <f t="shared" si="5"/>
        <v>9</v>
      </c>
      <c r="N31" s="238">
        <v>8</v>
      </c>
      <c r="O31" s="238">
        <v>10</v>
      </c>
      <c r="P31" s="263">
        <f t="shared" si="6"/>
        <v>125</v>
      </c>
      <c r="Q31" s="264">
        <f t="shared" si="7"/>
        <v>2</v>
      </c>
      <c r="R31" s="229">
        <v>84</v>
      </c>
      <c r="S31" s="233">
        <v>76</v>
      </c>
      <c r="T31" s="263">
        <f t="shared" si="8"/>
        <v>90.47619047619048</v>
      </c>
      <c r="U31" s="262">
        <f t="shared" si="9"/>
        <v>-8</v>
      </c>
      <c r="V31" s="229">
        <v>1256</v>
      </c>
      <c r="W31" s="229">
        <v>1266</v>
      </c>
      <c r="X31" s="261">
        <f t="shared" si="10"/>
        <v>100.79617834394905</v>
      </c>
      <c r="Y31" s="262">
        <f t="shared" si="11"/>
        <v>10</v>
      </c>
      <c r="Z31" s="229">
        <v>445</v>
      </c>
      <c r="AA31" s="229">
        <v>388</v>
      </c>
      <c r="AB31" s="261">
        <f t="shared" si="12"/>
        <v>87.19101123595505</v>
      </c>
      <c r="AC31" s="262">
        <f t="shared" si="13"/>
        <v>-57</v>
      </c>
      <c r="AD31" s="229">
        <v>501</v>
      </c>
      <c r="AE31" s="230">
        <v>551</v>
      </c>
      <c r="AF31" s="261">
        <f t="shared" si="14"/>
        <v>109.98003992015968</v>
      </c>
      <c r="AG31" s="262">
        <f t="shared" si="15"/>
        <v>50</v>
      </c>
      <c r="AH31" s="229">
        <v>1</v>
      </c>
      <c r="AI31" s="229">
        <v>0</v>
      </c>
      <c r="AJ31" s="261">
        <f t="shared" si="16"/>
        <v>0</v>
      </c>
      <c r="AK31" s="262">
        <f t="shared" si="17"/>
        <v>-1</v>
      </c>
      <c r="AL31" s="229">
        <v>0</v>
      </c>
      <c r="AM31" s="229">
        <v>0</v>
      </c>
      <c r="AN31" s="261"/>
      <c r="AO31" s="262">
        <f t="shared" si="18"/>
        <v>0</v>
      </c>
      <c r="AP31" s="229">
        <v>500</v>
      </c>
      <c r="AQ31" s="229">
        <v>551</v>
      </c>
      <c r="AR31" s="261">
        <f t="shared" si="19"/>
        <v>110.2</v>
      </c>
      <c r="AS31" s="262">
        <f t="shared" si="20"/>
        <v>51</v>
      </c>
      <c r="AT31" s="229">
        <v>89</v>
      </c>
      <c r="AU31" s="229">
        <v>128</v>
      </c>
      <c r="AV31" s="263">
        <f t="shared" si="21"/>
        <v>143.82022471910113</v>
      </c>
      <c r="AW31" s="262">
        <f t="shared" si="22"/>
        <v>39</v>
      </c>
      <c r="AX31" s="234">
        <v>91</v>
      </c>
      <c r="AY31" s="234">
        <v>87</v>
      </c>
      <c r="AZ31" s="265">
        <f t="shared" si="33"/>
        <v>95.6</v>
      </c>
      <c r="BA31" s="266">
        <f t="shared" si="23"/>
        <v>-4</v>
      </c>
      <c r="BB31" s="235">
        <v>185</v>
      </c>
      <c r="BC31" s="229">
        <v>198</v>
      </c>
      <c r="BD31" s="263">
        <f t="shared" si="24"/>
        <v>107</v>
      </c>
      <c r="BE31" s="262">
        <f t="shared" si="25"/>
        <v>13</v>
      </c>
      <c r="BF31" s="229">
        <v>239</v>
      </c>
      <c r="BG31" s="229">
        <v>208</v>
      </c>
      <c r="BH31" s="263">
        <f t="shared" si="26"/>
        <v>87.02928870292888</v>
      </c>
      <c r="BI31" s="262">
        <f t="shared" si="27"/>
        <v>-31</v>
      </c>
      <c r="BJ31" s="229">
        <v>174</v>
      </c>
      <c r="BK31" s="229">
        <v>169</v>
      </c>
      <c r="BL31" s="263">
        <f t="shared" si="28"/>
        <v>97.12643678160919</v>
      </c>
      <c r="BM31" s="262">
        <f t="shared" si="29"/>
        <v>-5</v>
      </c>
      <c r="BN31" s="236">
        <v>1279.84496124031</v>
      </c>
      <c r="BO31" s="229">
        <v>2246.1077844311376</v>
      </c>
      <c r="BP31" s="262">
        <f t="shared" si="30"/>
        <v>966.2628231908275</v>
      </c>
      <c r="BQ31" s="229">
        <v>12</v>
      </c>
      <c r="BR31" s="229">
        <v>13</v>
      </c>
      <c r="BS31" s="263">
        <f t="shared" si="31"/>
        <v>108.3</v>
      </c>
      <c r="BT31" s="262">
        <f t="shared" si="32"/>
        <v>1</v>
      </c>
      <c r="BU31" s="229">
        <v>19</v>
      </c>
      <c r="BV31" s="229">
        <v>1679.38</v>
      </c>
      <c r="BW31" s="229">
        <v>3441.38</v>
      </c>
      <c r="BX31" s="262">
        <v>1762</v>
      </c>
      <c r="BY31" s="237">
        <v>20</v>
      </c>
      <c r="BZ31" s="237">
        <v>16</v>
      </c>
      <c r="CA31" s="264">
        <f t="shared" si="34"/>
        <v>-4</v>
      </c>
      <c r="CB31" s="17"/>
      <c r="CC31" s="17"/>
      <c r="CD31" s="17"/>
      <c r="CE31" s="17"/>
      <c r="CF31" s="11"/>
      <c r="CG31" s="11"/>
    </row>
    <row r="32" spans="1:85" s="13" customFormat="1" ht="21.75" customHeight="1">
      <c r="A32" s="253" t="s">
        <v>137</v>
      </c>
      <c r="B32" s="247">
        <v>1799</v>
      </c>
      <c r="C32" s="230">
        <v>1338</v>
      </c>
      <c r="D32" s="261">
        <f t="shared" si="0"/>
        <v>74.37465258476932</v>
      </c>
      <c r="E32" s="262">
        <f t="shared" si="1"/>
        <v>-461</v>
      </c>
      <c r="F32" s="229">
        <v>734</v>
      </c>
      <c r="G32" s="229">
        <v>593</v>
      </c>
      <c r="H32" s="261">
        <f t="shared" si="2"/>
        <v>80.79019073569482</v>
      </c>
      <c r="I32" s="262">
        <f t="shared" si="3"/>
        <v>-141</v>
      </c>
      <c r="J32" s="229">
        <v>190</v>
      </c>
      <c r="K32" s="229">
        <v>214</v>
      </c>
      <c r="L32" s="261">
        <f t="shared" si="4"/>
        <v>112.63157894736841</v>
      </c>
      <c r="M32" s="262">
        <f t="shared" si="5"/>
        <v>24</v>
      </c>
      <c r="N32" s="238">
        <v>0</v>
      </c>
      <c r="O32" s="238">
        <v>4</v>
      </c>
      <c r="P32" s="263"/>
      <c r="Q32" s="264">
        <f t="shared" si="7"/>
        <v>4</v>
      </c>
      <c r="R32" s="229">
        <v>148</v>
      </c>
      <c r="S32" s="233">
        <v>189</v>
      </c>
      <c r="T32" s="263">
        <f t="shared" si="8"/>
        <v>127.7027027027027</v>
      </c>
      <c r="U32" s="262">
        <f t="shared" si="9"/>
        <v>41</v>
      </c>
      <c r="V32" s="229">
        <v>2828</v>
      </c>
      <c r="W32" s="229">
        <v>2584</v>
      </c>
      <c r="X32" s="261">
        <f t="shared" si="10"/>
        <v>91.37199434229137</v>
      </c>
      <c r="Y32" s="262">
        <f t="shared" si="11"/>
        <v>-244</v>
      </c>
      <c r="Z32" s="229">
        <v>1675</v>
      </c>
      <c r="AA32" s="229">
        <v>1208</v>
      </c>
      <c r="AB32" s="261">
        <f t="shared" si="12"/>
        <v>72.11940298507463</v>
      </c>
      <c r="AC32" s="262">
        <f t="shared" si="13"/>
        <v>-467</v>
      </c>
      <c r="AD32" s="229">
        <v>292</v>
      </c>
      <c r="AE32" s="230">
        <v>532</v>
      </c>
      <c r="AF32" s="261">
        <f t="shared" si="14"/>
        <v>182.1917808219178</v>
      </c>
      <c r="AG32" s="262">
        <f t="shared" si="15"/>
        <v>240</v>
      </c>
      <c r="AH32" s="229">
        <v>4</v>
      </c>
      <c r="AI32" s="229">
        <v>30</v>
      </c>
      <c r="AJ32" s="261">
        <f t="shared" si="16"/>
        <v>750</v>
      </c>
      <c r="AK32" s="262">
        <f t="shared" si="17"/>
        <v>26</v>
      </c>
      <c r="AL32" s="229">
        <v>4</v>
      </c>
      <c r="AM32" s="229">
        <v>30</v>
      </c>
      <c r="AN32" s="261">
        <f>AM32/AL32*100</f>
        <v>750</v>
      </c>
      <c r="AO32" s="262">
        <f t="shared" si="18"/>
        <v>26</v>
      </c>
      <c r="AP32" s="229">
        <v>284</v>
      </c>
      <c r="AQ32" s="229">
        <v>472</v>
      </c>
      <c r="AR32" s="261">
        <f t="shared" si="19"/>
        <v>166.19718309859155</v>
      </c>
      <c r="AS32" s="262">
        <f t="shared" si="20"/>
        <v>188</v>
      </c>
      <c r="AT32" s="229">
        <v>122</v>
      </c>
      <c r="AU32" s="229">
        <v>483</v>
      </c>
      <c r="AV32" s="263">
        <f t="shared" si="21"/>
        <v>395.9016393442623</v>
      </c>
      <c r="AW32" s="262">
        <f t="shared" si="22"/>
        <v>361</v>
      </c>
      <c r="AX32" s="234">
        <v>76</v>
      </c>
      <c r="AY32" s="234">
        <v>114</v>
      </c>
      <c r="AZ32" s="265">
        <f t="shared" si="33"/>
        <v>150</v>
      </c>
      <c r="BA32" s="266">
        <f t="shared" si="23"/>
        <v>38</v>
      </c>
      <c r="BB32" s="235">
        <v>210</v>
      </c>
      <c r="BC32" s="229">
        <v>234</v>
      </c>
      <c r="BD32" s="263">
        <f t="shared" si="24"/>
        <v>111.4</v>
      </c>
      <c r="BE32" s="262">
        <f t="shared" si="25"/>
        <v>24</v>
      </c>
      <c r="BF32" s="229">
        <v>1210</v>
      </c>
      <c r="BG32" s="229">
        <v>571</v>
      </c>
      <c r="BH32" s="263">
        <f t="shared" si="26"/>
        <v>47.1900826446281</v>
      </c>
      <c r="BI32" s="262">
        <f t="shared" si="27"/>
        <v>-639</v>
      </c>
      <c r="BJ32" s="229">
        <v>947</v>
      </c>
      <c r="BK32" s="229">
        <v>389</v>
      </c>
      <c r="BL32" s="263">
        <f t="shared" si="28"/>
        <v>41.07708553326294</v>
      </c>
      <c r="BM32" s="262">
        <f t="shared" si="29"/>
        <v>-558</v>
      </c>
      <c r="BN32" s="236">
        <v>972.9096989966555</v>
      </c>
      <c r="BO32" s="229">
        <v>1542.517814726841</v>
      </c>
      <c r="BP32" s="262">
        <f t="shared" si="30"/>
        <v>569.6081157301854</v>
      </c>
      <c r="BQ32" s="229">
        <v>28</v>
      </c>
      <c r="BR32" s="229">
        <v>21</v>
      </c>
      <c r="BS32" s="263">
        <f t="shared" si="31"/>
        <v>75</v>
      </c>
      <c r="BT32" s="262">
        <f t="shared" si="32"/>
        <v>-7</v>
      </c>
      <c r="BU32" s="229">
        <v>39</v>
      </c>
      <c r="BV32" s="229">
        <v>2039.61</v>
      </c>
      <c r="BW32" s="229">
        <v>3418.1</v>
      </c>
      <c r="BX32" s="262">
        <v>1378.49</v>
      </c>
      <c r="BY32" s="237">
        <v>43</v>
      </c>
      <c r="BZ32" s="237">
        <v>27</v>
      </c>
      <c r="CA32" s="264">
        <f t="shared" si="34"/>
        <v>-16</v>
      </c>
      <c r="CB32" s="17"/>
      <c r="CC32" s="17"/>
      <c r="CD32" s="17"/>
      <c r="CE32" s="17"/>
      <c r="CF32" s="11"/>
      <c r="CG32" s="11"/>
    </row>
    <row r="33" spans="1:85" s="13" customFormat="1" ht="21.75" customHeight="1" thickBot="1">
      <c r="A33" s="254" t="s">
        <v>138</v>
      </c>
      <c r="B33" s="247">
        <v>729</v>
      </c>
      <c r="C33" s="230">
        <v>616</v>
      </c>
      <c r="D33" s="261">
        <f t="shared" si="0"/>
        <v>84.49931412894375</v>
      </c>
      <c r="E33" s="262">
        <f t="shared" si="1"/>
        <v>-113</v>
      </c>
      <c r="F33" s="229">
        <v>323</v>
      </c>
      <c r="G33" s="229">
        <v>365</v>
      </c>
      <c r="H33" s="261">
        <f t="shared" si="2"/>
        <v>113.0030959752322</v>
      </c>
      <c r="I33" s="262">
        <f t="shared" si="3"/>
        <v>42</v>
      </c>
      <c r="J33" s="229">
        <v>196</v>
      </c>
      <c r="K33" s="229">
        <v>307</v>
      </c>
      <c r="L33" s="261">
        <f t="shared" si="4"/>
        <v>156.6326530612245</v>
      </c>
      <c r="M33" s="262">
        <f t="shared" si="5"/>
        <v>111</v>
      </c>
      <c r="N33" s="238">
        <v>12</v>
      </c>
      <c r="O33" s="238">
        <v>33</v>
      </c>
      <c r="P33" s="263">
        <f t="shared" si="6"/>
        <v>275</v>
      </c>
      <c r="Q33" s="264">
        <f t="shared" si="7"/>
        <v>21</v>
      </c>
      <c r="R33" s="229">
        <v>65</v>
      </c>
      <c r="S33" s="233">
        <v>108</v>
      </c>
      <c r="T33" s="263">
        <f t="shared" si="8"/>
        <v>166.15384615384616</v>
      </c>
      <c r="U33" s="262">
        <f t="shared" si="9"/>
        <v>43</v>
      </c>
      <c r="V33" s="229">
        <v>1626</v>
      </c>
      <c r="W33" s="229">
        <v>1527</v>
      </c>
      <c r="X33" s="261">
        <f t="shared" si="10"/>
        <v>93.91143911439114</v>
      </c>
      <c r="Y33" s="262">
        <f t="shared" si="11"/>
        <v>-99</v>
      </c>
      <c r="Z33" s="229">
        <v>667</v>
      </c>
      <c r="AA33" s="229">
        <v>575</v>
      </c>
      <c r="AB33" s="261">
        <f t="shared" si="12"/>
        <v>86.20689655172413</v>
      </c>
      <c r="AC33" s="262">
        <f t="shared" si="13"/>
        <v>-92</v>
      </c>
      <c r="AD33" s="229">
        <v>288</v>
      </c>
      <c r="AE33" s="230">
        <v>245</v>
      </c>
      <c r="AF33" s="261">
        <f t="shared" si="14"/>
        <v>85.06944444444444</v>
      </c>
      <c r="AG33" s="262">
        <f t="shared" si="15"/>
        <v>-43</v>
      </c>
      <c r="AH33" s="229">
        <v>1</v>
      </c>
      <c r="AI33" s="229">
        <v>1</v>
      </c>
      <c r="AJ33" s="261">
        <f t="shared" si="16"/>
        <v>100</v>
      </c>
      <c r="AK33" s="262">
        <f t="shared" si="17"/>
        <v>0</v>
      </c>
      <c r="AL33" s="229">
        <v>0</v>
      </c>
      <c r="AM33" s="229">
        <v>1</v>
      </c>
      <c r="AN33" s="261"/>
      <c r="AO33" s="262">
        <f t="shared" si="18"/>
        <v>1</v>
      </c>
      <c r="AP33" s="229">
        <v>287</v>
      </c>
      <c r="AQ33" s="229">
        <v>243</v>
      </c>
      <c r="AR33" s="261">
        <f t="shared" si="19"/>
        <v>84.66898954703834</v>
      </c>
      <c r="AS33" s="262">
        <f t="shared" si="20"/>
        <v>-44</v>
      </c>
      <c r="AT33" s="229">
        <v>100</v>
      </c>
      <c r="AU33" s="229">
        <v>144</v>
      </c>
      <c r="AV33" s="263">
        <f t="shared" si="21"/>
        <v>144</v>
      </c>
      <c r="AW33" s="262">
        <f t="shared" si="22"/>
        <v>44</v>
      </c>
      <c r="AX33" s="234">
        <v>83</v>
      </c>
      <c r="AY33" s="234">
        <v>126</v>
      </c>
      <c r="AZ33" s="265">
        <f t="shared" si="33"/>
        <v>151.8</v>
      </c>
      <c r="BA33" s="266">
        <f t="shared" si="23"/>
        <v>43</v>
      </c>
      <c r="BB33" s="235">
        <v>227</v>
      </c>
      <c r="BC33" s="229">
        <v>346</v>
      </c>
      <c r="BD33" s="263">
        <f t="shared" si="24"/>
        <v>152.4</v>
      </c>
      <c r="BE33" s="262">
        <f t="shared" si="25"/>
        <v>119</v>
      </c>
      <c r="BF33" s="229">
        <v>320</v>
      </c>
      <c r="BG33" s="229">
        <v>264</v>
      </c>
      <c r="BH33" s="263">
        <f t="shared" si="26"/>
        <v>82.5</v>
      </c>
      <c r="BI33" s="262">
        <f t="shared" si="27"/>
        <v>-56</v>
      </c>
      <c r="BJ33" s="229">
        <v>253</v>
      </c>
      <c r="BK33" s="229">
        <v>201</v>
      </c>
      <c r="BL33" s="263">
        <f t="shared" si="28"/>
        <v>79.44664031620553</v>
      </c>
      <c r="BM33" s="262">
        <f t="shared" si="29"/>
        <v>-52</v>
      </c>
      <c r="BN33" s="236">
        <v>1367.7777777777778</v>
      </c>
      <c r="BO33" s="229">
        <v>2178.242677824268</v>
      </c>
      <c r="BP33" s="262">
        <f t="shared" si="30"/>
        <v>810.4649000464901</v>
      </c>
      <c r="BQ33" s="229">
        <v>32</v>
      </c>
      <c r="BR33" s="229">
        <v>35</v>
      </c>
      <c r="BS33" s="263">
        <f t="shared" si="31"/>
        <v>109.4</v>
      </c>
      <c r="BT33" s="262">
        <f t="shared" si="32"/>
        <v>3</v>
      </c>
      <c r="BU33" s="229">
        <v>15</v>
      </c>
      <c r="BV33" s="229">
        <v>2677.69</v>
      </c>
      <c r="BW33" s="229">
        <v>3566</v>
      </c>
      <c r="BX33" s="262">
        <v>888.31</v>
      </c>
      <c r="BY33" s="237">
        <v>10</v>
      </c>
      <c r="BZ33" s="237">
        <v>8</v>
      </c>
      <c r="CA33" s="264">
        <f t="shared" si="34"/>
        <v>-2</v>
      </c>
      <c r="CB33" s="17"/>
      <c r="CC33" s="17"/>
      <c r="CD33" s="17"/>
      <c r="CE33" s="17"/>
      <c r="CF33" s="11"/>
      <c r="CG33" s="11"/>
    </row>
    <row r="34" spans="1:82" s="20" customFormat="1" ht="15">
      <c r="A34" s="239"/>
      <c r="B34" s="239"/>
      <c r="C34" s="239"/>
      <c r="D34" s="239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41"/>
      <c r="BC34" s="241"/>
      <c r="BD34" s="241"/>
      <c r="BE34" s="242"/>
      <c r="BF34" s="239"/>
      <c r="BG34" s="239"/>
      <c r="BH34" s="239"/>
      <c r="BI34" s="239"/>
      <c r="BJ34" s="239"/>
      <c r="BK34" s="239"/>
      <c r="BL34" s="239"/>
      <c r="BM34" s="243"/>
      <c r="BN34" s="243"/>
      <c r="BO34" s="243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C34" s="17"/>
      <c r="CD34" s="17"/>
    </row>
    <row r="35" spans="1:79" s="20" customFormat="1" ht="12.75">
      <c r="A35" s="239"/>
      <c r="B35" s="239"/>
      <c r="C35" s="239"/>
      <c r="D35" s="239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41"/>
      <c r="BC35" s="241"/>
      <c r="BD35" s="241"/>
      <c r="BE35" s="242"/>
      <c r="BF35" s="239"/>
      <c r="BG35" s="239"/>
      <c r="BH35" s="239"/>
      <c r="BI35" s="239"/>
      <c r="BJ35" s="239"/>
      <c r="BK35" s="239"/>
      <c r="BL35" s="239"/>
      <c r="BM35" s="243"/>
      <c r="BN35" s="243"/>
      <c r="BO35" s="243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</row>
    <row r="36" spans="1:79" s="20" customFormat="1" ht="12.75">
      <c r="A36" s="239"/>
      <c r="B36" s="239"/>
      <c r="C36" s="239"/>
      <c r="D36" s="239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41"/>
      <c r="BC36" s="241"/>
      <c r="BD36" s="241"/>
      <c r="BE36" s="242"/>
      <c r="BF36" s="239"/>
      <c r="BG36" s="239"/>
      <c r="BH36" s="239"/>
      <c r="BI36" s="239"/>
      <c r="BJ36" s="239"/>
      <c r="BK36" s="239"/>
      <c r="BL36" s="239"/>
      <c r="BM36" s="243"/>
      <c r="BN36" s="243"/>
      <c r="BO36" s="243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</row>
    <row r="37" spans="1:79" s="20" customFormat="1" ht="12.75">
      <c r="A37" s="239"/>
      <c r="B37" s="239"/>
      <c r="C37" s="239"/>
      <c r="D37" s="239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43"/>
      <c r="BF37" s="239"/>
      <c r="BG37" s="239"/>
      <c r="BH37" s="239"/>
      <c r="BI37" s="239"/>
      <c r="BJ37" s="239"/>
      <c r="BK37" s="239"/>
      <c r="BL37" s="239"/>
      <c r="BM37" s="243"/>
      <c r="BN37" s="243"/>
      <c r="BO37" s="243"/>
      <c r="BP37" s="239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</row>
    <row r="38" spans="1:79" s="20" customFormat="1" ht="12.75">
      <c r="A38" s="239"/>
      <c r="B38" s="239"/>
      <c r="C38" s="239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43"/>
      <c r="BN38" s="243"/>
      <c r="BO38" s="243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</row>
    <row r="39" spans="1:79" s="20" customFormat="1" ht="12.75">
      <c r="A39" s="239"/>
      <c r="B39" s="239"/>
      <c r="C39" s="239"/>
      <c r="D39" s="239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</row>
    <row r="40" spans="1:79" s="20" customFormat="1" ht="12.75">
      <c r="A40" s="239"/>
      <c r="B40" s="239"/>
      <c r="C40" s="239"/>
      <c r="D40" s="239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</row>
    <row r="41" spans="1:79" s="20" customFormat="1" ht="12.75">
      <c r="A41" s="239"/>
      <c r="B41" s="239"/>
      <c r="C41" s="239"/>
      <c r="D41" s="239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</row>
    <row r="42" spans="1:79" s="20" customFormat="1" ht="12.75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</row>
    <row r="43" spans="1:79" s="20" customFormat="1" ht="12.7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</row>
    <row r="44" spans="1:79" s="20" customFormat="1" ht="12.75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</row>
    <row r="45" spans="1:79" s="20" customFormat="1" ht="12.75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</row>
    <row r="46" spans="1:79" s="20" customFormat="1" ht="12.75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239"/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239"/>
      <c r="BQ46" s="239"/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</row>
    <row r="47" spans="1:79" s="20" customFormat="1" ht="12.75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</row>
    <row r="48" spans="1:79" s="20" customFormat="1" ht="12.75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</row>
    <row r="49" spans="1:79" s="20" customFormat="1" ht="12.7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</row>
    <row r="50" spans="1:79" s="20" customFormat="1" ht="12.75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</row>
    <row r="51" spans="1:79" s="20" customFormat="1" ht="12.75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</row>
    <row r="52" spans="1:79" s="20" customFormat="1" ht="12.7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39"/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</row>
    <row r="53" spans="1:79" s="20" customFormat="1" ht="12.7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</row>
    <row r="54" spans="1:79" s="20" customFormat="1" ht="12.75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</row>
    <row r="55" spans="1:79" s="20" customFormat="1" ht="12.7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39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</row>
    <row r="56" spans="1:79" s="20" customFormat="1" ht="12.75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</row>
    <row r="57" spans="1:79" s="20" customFormat="1" ht="12.75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39"/>
      <c r="BD57" s="239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39"/>
      <c r="BP57" s="239"/>
      <c r="BQ57" s="239"/>
      <c r="BR57" s="239"/>
      <c r="BS57" s="239"/>
      <c r="BT57" s="239"/>
      <c r="BU57" s="239"/>
      <c r="BV57" s="239"/>
      <c r="BW57" s="239"/>
      <c r="BX57" s="239"/>
      <c r="BY57" s="239"/>
      <c r="BZ57" s="239"/>
      <c r="CA57" s="239"/>
    </row>
    <row r="58" spans="1:79" s="20" customFormat="1" ht="12.75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</row>
    <row r="59" spans="1:79" s="20" customFormat="1" ht="12.75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39"/>
      <c r="BC59" s="239"/>
      <c r="BD59" s="239"/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</row>
    <row r="60" spans="1:79" s="20" customFormat="1" ht="12.75">
      <c r="A60" s="239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39"/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BO60" s="239"/>
      <c r="BP60" s="239"/>
      <c r="BQ60" s="239"/>
      <c r="BR60" s="239"/>
      <c r="BS60" s="239"/>
      <c r="BT60" s="239"/>
      <c r="BU60" s="239"/>
      <c r="BV60" s="239"/>
      <c r="BW60" s="239"/>
      <c r="BX60" s="239"/>
      <c r="BY60" s="239"/>
      <c r="BZ60" s="239"/>
      <c r="CA60" s="239"/>
    </row>
    <row r="61" spans="1:79" s="13" customFormat="1" ht="12.75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</row>
    <row r="62" spans="1:79" s="13" customFormat="1" ht="12.75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</row>
    <row r="63" spans="1:79" s="13" customFormat="1" ht="12.75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5"/>
      <c r="BT63" s="205"/>
      <c r="BU63" s="205"/>
      <c r="BV63" s="205"/>
      <c r="BW63" s="205"/>
      <c r="BX63" s="205"/>
      <c r="BY63" s="205"/>
      <c r="BZ63" s="205"/>
      <c r="CA63" s="205"/>
    </row>
    <row r="64" spans="1:79" s="13" customFormat="1" ht="12.75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5"/>
      <c r="BR64" s="205"/>
      <c r="BS64" s="205"/>
      <c r="BT64" s="205"/>
      <c r="BU64" s="205"/>
      <c r="BV64" s="205"/>
      <c r="BW64" s="205"/>
      <c r="BX64" s="205"/>
      <c r="BY64" s="205"/>
      <c r="BZ64" s="205"/>
      <c r="CA64" s="205"/>
    </row>
    <row r="65" spans="1:79" s="13" customFormat="1" ht="12.75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5"/>
      <c r="BT65" s="205"/>
      <c r="BU65" s="205"/>
      <c r="BV65" s="205"/>
      <c r="BW65" s="205"/>
      <c r="BX65" s="205"/>
      <c r="BY65" s="205"/>
      <c r="BZ65" s="205"/>
      <c r="CA65" s="205"/>
    </row>
    <row r="66" spans="1:79" s="13" customFormat="1" ht="12.75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</row>
    <row r="67" spans="1:79" s="13" customFormat="1" ht="12.75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</row>
    <row r="68" spans="1:79" s="13" customFormat="1" ht="12.75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/>
      <c r="BT68" s="205"/>
      <c r="BU68" s="205"/>
      <c r="BV68" s="205"/>
      <c r="BW68" s="205"/>
      <c r="BX68" s="205"/>
      <c r="BY68" s="205"/>
      <c r="BZ68" s="205"/>
      <c r="CA68" s="205"/>
    </row>
    <row r="69" spans="1:79" s="13" customFormat="1" ht="12.75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  <c r="BI69" s="205"/>
      <c r="BJ69" s="205"/>
      <c r="BK69" s="205"/>
      <c r="BL69" s="205"/>
      <c r="BM69" s="205"/>
      <c r="BN69" s="205"/>
      <c r="BO69" s="205"/>
      <c r="BP69" s="205"/>
      <c r="BQ69" s="205"/>
      <c r="BR69" s="205"/>
      <c r="BS69" s="205"/>
      <c r="BT69" s="205"/>
      <c r="BU69" s="205"/>
      <c r="BV69" s="205"/>
      <c r="BW69" s="205"/>
      <c r="BX69" s="205"/>
      <c r="BY69" s="205"/>
      <c r="BZ69" s="205"/>
      <c r="CA69" s="205"/>
    </row>
    <row r="70" spans="1:79" s="13" customFormat="1" ht="12.75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205"/>
      <c r="BV70" s="205"/>
      <c r="BW70" s="205"/>
      <c r="BX70" s="205"/>
      <c r="BY70" s="205"/>
      <c r="BZ70" s="205"/>
      <c r="CA70" s="205"/>
    </row>
    <row r="71" spans="1:79" s="13" customFormat="1" ht="12.75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205"/>
    </row>
    <row r="72" spans="1:79" s="13" customFormat="1" ht="12.75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205"/>
    </row>
    <row r="73" spans="1:79" s="13" customFormat="1" ht="12.75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05"/>
    </row>
    <row r="74" spans="1:79" s="13" customFormat="1" ht="12.75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205"/>
    </row>
    <row r="75" spans="1:79" s="13" customFormat="1" ht="12.75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</row>
    <row r="76" spans="1:79" s="13" customFormat="1" ht="12.75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5"/>
      <c r="BX76" s="205"/>
      <c r="BY76" s="205"/>
      <c r="BZ76" s="205"/>
      <c r="CA76" s="205"/>
    </row>
    <row r="77" spans="1:79" s="13" customFormat="1" ht="12.75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5"/>
      <c r="BX77" s="205"/>
      <c r="BY77" s="205"/>
      <c r="BZ77" s="205"/>
      <c r="CA77" s="205"/>
    </row>
    <row r="78" spans="1:79" s="13" customFormat="1" ht="12.75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5"/>
      <c r="BX78" s="205"/>
      <c r="BY78" s="205"/>
      <c r="BZ78" s="205"/>
      <c r="CA78" s="205"/>
    </row>
    <row r="79" spans="1:79" s="13" customFormat="1" ht="12.75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5"/>
      <c r="BX79" s="205"/>
      <c r="BY79" s="205"/>
      <c r="BZ79" s="205"/>
      <c r="CA79" s="205"/>
    </row>
    <row r="80" spans="1:79" s="13" customFormat="1" ht="12.75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5"/>
      <c r="BX80" s="205"/>
      <c r="BY80" s="205"/>
      <c r="BZ80" s="205"/>
      <c r="CA80" s="205"/>
    </row>
    <row r="81" spans="1:79" s="13" customFormat="1" ht="12.75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5"/>
      <c r="BX81" s="205"/>
      <c r="BY81" s="205"/>
      <c r="BZ81" s="205"/>
      <c r="CA81" s="205"/>
    </row>
    <row r="82" spans="1:79" s="13" customFormat="1" ht="12.75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5"/>
      <c r="BX82" s="205"/>
      <c r="BY82" s="205"/>
      <c r="BZ82" s="205"/>
      <c r="CA82" s="205"/>
    </row>
    <row r="83" spans="1:79" s="13" customFormat="1" ht="12.75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205"/>
      <c r="BX83" s="205"/>
      <c r="BY83" s="205"/>
      <c r="BZ83" s="205"/>
      <c r="CA83" s="205"/>
    </row>
    <row r="84" spans="1:79" s="13" customFormat="1" ht="12.75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5"/>
      <c r="BX84" s="205"/>
      <c r="BY84" s="205"/>
      <c r="BZ84" s="205"/>
      <c r="CA84" s="205"/>
    </row>
    <row r="85" spans="1:79" s="13" customFormat="1" ht="12.75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205"/>
      <c r="BV85" s="205"/>
      <c r="BW85" s="205"/>
      <c r="BX85" s="205"/>
      <c r="BY85" s="205"/>
      <c r="BZ85" s="205"/>
      <c r="CA85" s="205"/>
    </row>
    <row r="86" spans="1:79" s="13" customFormat="1" ht="12.75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5"/>
      <c r="BT86" s="205"/>
      <c r="BU86" s="205"/>
      <c r="BV86" s="205"/>
      <c r="BW86" s="205"/>
      <c r="BX86" s="205"/>
      <c r="BY86" s="205"/>
      <c r="BZ86" s="205"/>
      <c r="CA86" s="205"/>
    </row>
    <row r="87" spans="1:79" s="13" customFormat="1" ht="12.75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05"/>
      <c r="BO87" s="205"/>
      <c r="BP87" s="205"/>
      <c r="BQ87" s="205"/>
      <c r="BR87" s="205"/>
      <c r="BS87" s="205"/>
      <c r="BT87" s="205"/>
      <c r="BU87" s="205"/>
      <c r="BV87" s="205"/>
      <c r="BW87" s="205"/>
      <c r="BX87" s="205"/>
      <c r="BY87" s="205"/>
      <c r="BZ87" s="205"/>
      <c r="CA87" s="205"/>
    </row>
    <row r="88" spans="1:79" s="13" customFormat="1" ht="12.75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5"/>
      <c r="BT88" s="205"/>
      <c r="BU88" s="205"/>
      <c r="BV88" s="205"/>
      <c r="BW88" s="205"/>
      <c r="BX88" s="205"/>
      <c r="BY88" s="205"/>
      <c r="BZ88" s="205"/>
      <c r="CA88" s="205"/>
    </row>
    <row r="89" spans="1:79" s="13" customFormat="1" ht="12.75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05"/>
      <c r="BO89" s="205"/>
      <c r="BP89" s="205"/>
      <c r="BQ89" s="205"/>
      <c r="BR89" s="205"/>
      <c r="BS89" s="205"/>
      <c r="BT89" s="205"/>
      <c r="BU89" s="205"/>
      <c r="BV89" s="205"/>
      <c r="BW89" s="205"/>
      <c r="BX89" s="205"/>
      <c r="BY89" s="205"/>
      <c r="BZ89" s="205"/>
      <c r="CA89" s="205"/>
    </row>
    <row r="90" spans="1:79" s="13" customFormat="1" ht="12.75">
      <c r="A90" s="205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5"/>
      <c r="BT90" s="205"/>
      <c r="BU90" s="205"/>
      <c r="BV90" s="205"/>
      <c r="BW90" s="205"/>
      <c r="BX90" s="205"/>
      <c r="BY90" s="205"/>
      <c r="BZ90" s="205"/>
      <c r="CA90" s="205"/>
    </row>
    <row r="91" spans="1:79" s="13" customFormat="1" ht="12.75">
      <c r="A91" s="205"/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5"/>
      <c r="BT91" s="205"/>
      <c r="BU91" s="205"/>
      <c r="BV91" s="205"/>
      <c r="BW91" s="205"/>
      <c r="BX91" s="205"/>
      <c r="BY91" s="205"/>
      <c r="BZ91" s="205"/>
      <c r="CA91" s="205"/>
    </row>
    <row r="92" spans="1:79" s="13" customFormat="1" ht="12.75">
      <c r="A92" s="205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5"/>
      <c r="BR92" s="205"/>
      <c r="BS92" s="205"/>
      <c r="BT92" s="205"/>
      <c r="BU92" s="205"/>
      <c r="BV92" s="205"/>
      <c r="BW92" s="205"/>
      <c r="BX92" s="205"/>
      <c r="BY92" s="205"/>
      <c r="BZ92" s="205"/>
      <c r="CA92" s="205"/>
    </row>
    <row r="93" spans="1:79" s="13" customFormat="1" ht="12.75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5"/>
      <c r="BT93" s="205"/>
      <c r="BU93" s="205"/>
      <c r="BV93" s="205"/>
      <c r="BW93" s="205"/>
      <c r="BX93" s="205"/>
      <c r="BY93" s="205"/>
      <c r="BZ93" s="205"/>
      <c r="CA93" s="205"/>
    </row>
    <row r="94" spans="1:79" s="13" customFormat="1" ht="12.75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05"/>
      <c r="BO94" s="205"/>
      <c r="BP94" s="205"/>
      <c r="BQ94" s="205"/>
      <c r="BR94" s="205"/>
      <c r="BS94" s="205"/>
      <c r="BT94" s="205"/>
      <c r="BU94" s="205"/>
      <c r="BV94" s="205"/>
      <c r="BW94" s="205"/>
      <c r="BX94" s="205"/>
      <c r="BY94" s="205"/>
      <c r="BZ94" s="205"/>
      <c r="CA94" s="205"/>
    </row>
    <row r="95" spans="1:79" s="13" customFormat="1" ht="12.75">
      <c r="A95" s="205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05"/>
      <c r="BO95" s="205"/>
      <c r="BP95" s="205"/>
      <c r="BQ95" s="205"/>
      <c r="BR95" s="205"/>
      <c r="BS95" s="205"/>
      <c r="BT95" s="205"/>
      <c r="BU95" s="205"/>
      <c r="BV95" s="205"/>
      <c r="BW95" s="205"/>
      <c r="BX95" s="205"/>
      <c r="BY95" s="205"/>
      <c r="BZ95" s="205"/>
      <c r="CA95" s="205"/>
    </row>
    <row r="96" spans="1:79" s="13" customFormat="1" ht="12.75">
      <c r="A96" s="205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05"/>
      <c r="BO96" s="205"/>
      <c r="BP96" s="205"/>
      <c r="BQ96" s="205"/>
      <c r="BR96" s="205"/>
      <c r="BS96" s="205"/>
      <c r="BT96" s="205"/>
      <c r="BU96" s="205"/>
      <c r="BV96" s="205"/>
      <c r="BW96" s="205"/>
      <c r="BX96" s="205"/>
      <c r="BY96" s="205"/>
      <c r="BZ96" s="205"/>
      <c r="CA96" s="205"/>
    </row>
    <row r="97" spans="1:79" s="13" customFormat="1" ht="12.75">
      <c r="A97" s="205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05"/>
      <c r="BO97" s="205"/>
      <c r="BP97" s="205"/>
      <c r="BQ97" s="205"/>
      <c r="BR97" s="205"/>
      <c r="BS97" s="205"/>
      <c r="BT97" s="205"/>
      <c r="BU97" s="205"/>
      <c r="BV97" s="205"/>
      <c r="BW97" s="205"/>
      <c r="BX97" s="205"/>
      <c r="BY97" s="205"/>
      <c r="BZ97" s="205"/>
      <c r="CA97" s="205"/>
    </row>
    <row r="98" spans="1:79" s="13" customFormat="1" ht="12.75">
      <c r="A98" s="205"/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05"/>
      <c r="BO98" s="205"/>
      <c r="BP98" s="205"/>
      <c r="BQ98" s="205"/>
      <c r="BR98" s="205"/>
      <c r="BS98" s="205"/>
      <c r="BT98" s="205"/>
      <c r="BU98" s="205"/>
      <c r="BV98" s="205"/>
      <c r="BW98" s="205"/>
      <c r="BX98" s="205"/>
      <c r="BY98" s="205"/>
      <c r="BZ98" s="205"/>
      <c r="CA98" s="205"/>
    </row>
    <row r="99" spans="1:79" s="13" customFormat="1" ht="12.75">
      <c r="A99" s="205"/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05"/>
      <c r="BO99" s="205"/>
      <c r="BP99" s="205"/>
      <c r="BQ99" s="205"/>
      <c r="BR99" s="205"/>
      <c r="BS99" s="205"/>
      <c r="BT99" s="205"/>
      <c r="BU99" s="205"/>
      <c r="BV99" s="205"/>
      <c r="BW99" s="205"/>
      <c r="BX99" s="205"/>
      <c r="BY99" s="205"/>
      <c r="BZ99" s="205"/>
      <c r="CA99" s="205"/>
    </row>
    <row r="100" spans="1:79" s="13" customFormat="1" ht="12.75">
      <c r="A100" s="20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05"/>
      <c r="BO100" s="205"/>
      <c r="BP100" s="205"/>
      <c r="BQ100" s="205"/>
      <c r="BR100" s="205"/>
      <c r="BS100" s="205"/>
      <c r="BT100" s="205"/>
      <c r="BU100" s="205"/>
      <c r="BV100" s="205"/>
      <c r="BW100" s="205"/>
      <c r="BX100" s="205"/>
      <c r="BY100" s="205"/>
      <c r="BZ100" s="205"/>
      <c r="CA100" s="205"/>
    </row>
    <row r="101" spans="1:79" s="13" customFormat="1" ht="12.75">
      <c r="A101" s="205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05"/>
      <c r="BO101" s="205"/>
      <c r="BP101" s="205"/>
      <c r="BQ101" s="205"/>
      <c r="BR101" s="205"/>
      <c r="BS101" s="205"/>
      <c r="BT101" s="205"/>
      <c r="BU101" s="205"/>
      <c r="BV101" s="205"/>
      <c r="BW101" s="205"/>
      <c r="BX101" s="205"/>
      <c r="BY101" s="205"/>
      <c r="BZ101" s="205"/>
      <c r="CA101" s="205"/>
    </row>
    <row r="102" spans="1:79" s="13" customFormat="1" ht="12.75">
      <c r="A102" s="205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05"/>
      <c r="BO102" s="205"/>
      <c r="BP102" s="205"/>
      <c r="BQ102" s="205"/>
      <c r="BR102" s="205"/>
      <c r="BS102" s="205"/>
      <c r="BT102" s="205"/>
      <c r="BU102" s="205"/>
      <c r="BV102" s="205"/>
      <c r="BW102" s="205"/>
      <c r="BX102" s="205"/>
      <c r="BY102" s="205"/>
      <c r="BZ102" s="205"/>
      <c r="CA102" s="205"/>
    </row>
    <row r="103" spans="1:79" s="13" customFormat="1" ht="12.75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05"/>
      <c r="BO103" s="205"/>
      <c r="BP103" s="205"/>
      <c r="BQ103" s="205"/>
      <c r="BR103" s="205"/>
      <c r="BS103" s="205"/>
      <c r="BT103" s="205"/>
      <c r="BU103" s="205"/>
      <c r="BV103" s="205"/>
      <c r="BW103" s="205"/>
      <c r="BX103" s="205"/>
      <c r="BY103" s="205"/>
      <c r="BZ103" s="205"/>
      <c r="CA103" s="205"/>
    </row>
    <row r="104" spans="1:79" s="13" customFormat="1" ht="12.75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05"/>
      <c r="BO104" s="205"/>
      <c r="BP104" s="205"/>
      <c r="BQ104" s="205"/>
      <c r="BR104" s="205"/>
      <c r="BS104" s="205"/>
      <c r="BT104" s="205"/>
      <c r="BU104" s="205"/>
      <c r="BV104" s="205"/>
      <c r="BW104" s="205"/>
      <c r="BX104" s="205"/>
      <c r="BY104" s="205"/>
      <c r="BZ104" s="205"/>
      <c r="CA104" s="205"/>
    </row>
    <row r="105" spans="1:79" s="13" customFormat="1" ht="12.75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05"/>
      <c r="BO105" s="205"/>
      <c r="BP105" s="205"/>
      <c r="BQ105" s="205"/>
      <c r="BR105" s="205"/>
      <c r="BS105" s="205"/>
      <c r="BT105" s="205"/>
      <c r="BU105" s="205"/>
      <c r="BV105" s="205"/>
      <c r="BW105" s="205"/>
      <c r="BX105" s="205"/>
      <c r="BY105" s="205"/>
      <c r="BZ105" s="205"/>
      <c r="CA105" s="205"/>
    </row>
    <row r="106" spans="1:79" s="13" customFormat="1" ht="12.75">
      <c r="A106" s="205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5"/>
      <c r="BR106" s="205"/>
      <c r="BS106" s="205"/>
      <c r="BT106" s="205"/>
      <c r="BU106" s="205"/>
      <c r="BV106" s="205"/>
      <c r="BW106" s="205"/>
      <c r="BX106" s="205"/>
      <c r="BY106" s="205"/>
      <c r="BZ106" s="205"/>
      <c r="CA106" s="205"/>
    </row>
    <row r="107" spans="1:79" s="13" customFormat="1" ht="12.75">
      <c r="A107" s="205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05"/>
      <c r="BO107" s="205"/>
      <c r="BP107" s="205"/>
      <c r="BQ107" s="205"/>
      <c r="BR107" s="205"/>
      <c r="BS107" s="205"/>
      <c r="BT107" s="205"/>
      <c r="BU107" s="205"/>
      <c r="BV107" s="205"/>
      <c r="BW107" s="205"/>
      <c r="BX107" s="205"/>
      <c r="BY107" s="205"/>
      <c r="BZ107" s="205"/>
      <c r="CA107" s="205"/>
    </row>
    <row r="108" spans="1:79" s="13" customFormat="1" ht="12.75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05"/>
      <c r="BO108" s="205"/>
      <c r="BP108" s="205"/>
      <c r="BQ108" s="205"/>
      <c r="BR108" s="205"/>
      <c r="BS108" s="205"/>
      <c r="BT108" s="205"/>
      <c r="BU108" s="205"/>
      <c r="BV108" s="205"/>
      <c r="BW108" s="205"/>
      <c r="BX108" s="205"/>
      <c r="BY108" s="205"/>
      <c r="BZ108" s="205"/>
      <c r="CA108" s="205"/>
    </row>
    <row r="109" spans="1:79" s="13" customFormat="1" ht="12.75">
      <c r="A109" s="20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5"/>
      <c r="BT109" s="205"/>
      <c r="BU109" s="205"/>
      <c r="BV109" s="205"/>
      <c r="BW109" s="205"/>
      <c r="BX109" s="205"/>
      <c r="BY109" s="205"/>
      <c r="BZ109" s="205"/>
      <c r="CA109" s="205"/>
    </row>
    <row r="110" spans="1:79" s="13" customFormat="1" ht="12.75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05"/>
      <c r="BO110" s="205"/>
      <c r="BP110" s="205"/>
      <c r="BQ110" s="205"/>
      <c r="BR110" s="205"/>
      <c r="BS110" s="205"/>
      <c r="BT110" s="205"/>
      <c r="BU110" s="205"/>
      <c r="BV110" s="205"/>
      <c r="BW110" s="205"/>
      <c r="BX110" s="205"/>
      <c r="BY110" s="205"/>
      <c r="BZ110" s="205"/>
      <c r="CA110" s="205"/>
    </row>
    <row r="111" spans="1:79" s="13" customFormat="1" ht="12.75">
      <c r="A111" s="20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5"/>
      <c r="BT111" s="205"/>
      <c r="BU111" s="205"/>
      <c r="BV111" s="205"/>
      <c r="BW111" s="205"/>
      <c r="BX111" s="205"/>
      <c r="BY111" s="205"/>
      <c r="BZ111" s="205"/>
      <c r="CA111" s="205"/>
    </row>
    <row r="112" spans="1:79" s="13" customFormat="1" ht="12.75">
      <c r="A112" s="20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05"/>
      <c r="BO112" s="205"/>
      <c r="BP112" s="205"/>
      <c r="BQ112" s="205"/>
      <c r="BR112" s="205"/>
      <c r="BS112" s="205"/>
      <c r="BT112" s="205"/>
      <c r="BU112" s="205"/>
      <c r="BV112" s="205"/>
      <c r="BW112" s="205"/>
      <c r="BX112" s="205"/>
      <c r="BY112" s="205"/>
      <c r="BZ112" s="205"/>
      <c r="CA112" s="205"/>
    </row>
    <row r="113" spans="1:79" s="13" customFormat="1" ht="12.75">
      <c r="A113" s="20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05"/>
      <c r="BO113" s="205"/>
      <c r="BP113" s="205"/>
      <c r="BQ113" s="205"/>
      <c r="BR113" s="205"/>
      <c r="BS113" s="205"/>
      <c r="BT113" s="205"/>
      <c r="BU113" s="205"/>
      <c r="BV113" s="205"/>
      <c r="BW113" s="205"/>
      <c r="BX113" s="205"/>
      <c r="BY113" s="205"/>
      <c r="BZ113" s="205"/>
      <c r="CA113" s="205"/>
    </row>
    <row r="114" spans="1:79" s="13" customFormat="1" ht="12.75">
      <c r="A114" s="205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05"/>
      <c r="BO114" s="205"/>
      <c r="BP114" s="205"/>
      <c r="BQ114" s="205"/>
      <c r="BR114" s="205"/>
      <c r="BS114" s="205"/>
      <c r="BT114" s="205"/>
      <c r="BU114" s="205"/>
      <c r="BV114" s="205"/>
      <c r="BW114" s="205"/>
      <c r="BX114" s="205"/>
      <c r="BY114" s="205"/>
      <c r="BZ114" s="205"/>
      <c r="CA114" s="205"/>
    </row>
    <row r="115" spans="1:79" s="13" customFormat="1" ht="12.75">
      <c r="A115" s="205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05"/>
      <c r="BO115" s="205"/>
      <c r="BP115" s="205"/>
      <c r="BQ115" s="205"/>
      <c r="BR115" s="205"/>
      <c r="BS115" s="205"/>
      <c r="BT115" s="205"/>
      <c r="BU115" s="205"/>
      <c r="BV115" s="205"/>
      <c r="BW115" s="205"/>
      <c r="BX115" s="205"/>
      <c r="BY115" s="205"/>
      <c r="BZ115" s="205"/>
      <c r="CA115" s="205"/>
    </row>
    <row r="116" spans="1:79" s="13" customFormat="1" ht="12.75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05"/>
      <c r="BO116" s="205"/>
      <c r="BP116" s="205"/>
      <c r="BQ116" s="205"/>
      <c r="BR116" s="205"/>
      <c r="BS116" s="205"/>
      <c r="BT116" s="205"/>
      <c r="BU116" s="205"/>
      <c r="BV116" s="205"/>
      <c r="BW116" s="205"/>
      <c r="BX116" s="205"/>
      <c r="BY116" s="205"/>
      <c r="BZ116" s="205"/>
      <c r="CA116" s="205"/>
    </row>
    <row r="117" spans="1:79" s="13" customFormat="1" ht="12.75">
      <c r="A117" s="205"/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05"/>
      <c r="BO117" s="205"/>
      <c r="BP117" s="205"/>
      <c r="BQ117" s="205"/>
      <c r="BR117" s="205"/>
      <c r="BS117" s="205"/>
      <c r="BT117" s="205"/>
      <c r="BU117" s="205"/>
      <c r="BV117" s="205"/>
      <c r="BW117" s="205"/>
      <c r="BX117" s="205"/>
      <c r="BY117" s="205"/>
      <c r="BZ117" s="205"/>
      <c r="CA117" s="205"/>
    </row>
    <row r="118" spans="1:79" s="13" customFormat="1" ht="12.75">
      <c r="A118" s="205"/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05"/>
      <c r="BO118" s="205"/>
      <c r="BP118" s="205"/>
      <c r="BQ118" s="205"/>
      <c r="BR118" s="205"/>
      <c r="BS118" s="205"/>
      <c r="BT118" s="205"/>
      <c r="BU118" s="205"/>
      <c r="BV118" s="205"/>
      <c r="BW118" s="205"/>
      <c r="BX118" s="205"/>
      <c r="BY118" s="205"/>
      <c r="BZ118" s="205"/>
      <c r="CA118" s="205"/>
    </row>
    <row r="119" spans="1:79" s="13" customFormat="1" ht="12.75">
      <c r="A119" s="205"/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05"/>
      <c r="BO119" s="205"/>
      <c r="BP119" s="205"/>
      <c r="BQ119" s="205"/>
      <c r="BR119" s="205"/>
      <c r="BS119" s="205"/>
      <c r="BT119" s="205"/>
      <c r="BU119" s="205"/>
      <c r="BV119" s="205"/>
      <c r="BW119" s="205"/>
      <c r="BX119" s="205"/>
      <c r="BY119" s="205"/>
      <c r="BZ119" s="205"/>
      <c r="CA119" s="205"/>
    </row>
    <row r="120" spans="1:79" s="13" customFormat="1" ht="12.75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05"/>
      <c r="BO120" s="205"/>
      <c r="BP120" s="205"/>
      <c r="BQ120" s="205"/>
      <c r="BR120" s="205"/>
      <c r="BS120" s="205"/>
      <c r="BT120" s="205"/>
      <c r="BU120" s="205"/>
      <c r="BV120" s="205"/>
      <c r="BW120" s="205"/>
      <c r="BX120" s="205"/>
      <c r="BY120" s="205"/>
      <c r="BZ120" s="205"/>
      <c r="CA120" s="205"/>
    </row>
    <row r="121" spans="1:79" s="13" customFormat="1" ht="12.75">
      <c r="A121" s="205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05"/>
      <c r="BO121" s="205"/>
      <c r="BP121" s="205"/>
      <c r="BQ121" s="205"/>
      <c r="BR121" s="205"/>
      <c r="BS121" s="205"/>
      <c r="BT121" s="205"/>
      <c r="BU121" s="205"/>
      <c r="BV121" s="205"/>
      <c r="BW121" s="205"/>
      <c r="BX121" s="205"/>
      <c r="BY121" s="205"/>
      <c r="BZ121" s="205"/>
      <c r="CA121" s="205"/>
    </row>
    <row r="122" spans="1:79" s="13" customFormat="1" ht="12.75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05"/>
      <c r="BO122" s="205"/>
      <c r="BP122" s="205"/>
      <c r="BQ122" s="205"/>
      <c r="BR122" s="205"/>
      <c r="BS122" s="205"/>
      <c r="BT122" s="205"/>
      <c r="BU122" s="205"/>
      <c r="BV122" s="205"/>
      <c r="BW122" s="205"/>
      <c r="BX122" s="205"/>
      <c r="BY122" s="205"/>
      <c r="BZ122" s="205"/>
      <c r="CA122" s="205"/>
    </row>
    <row r="123" spans="1:79" s="13" customFormat="1" ht="12.75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05"/>
      <c r="BO123" s="205"/>
      <c r="BP123" s="205"/>
      <c r="BQ123" s="205"/>
      <c r="BR123" s="205"/>
      <c r="BS123" s="205"/>
      <c r="BT123" s="205"/>
      <c r="BU123" s="205"/>
      <c r="BV123" s="205"/>
      <c r="BW123" s="205"/>
      <c r="BX123" s="205"/>
      <c r="BY123" s="205"/>
      <c r="BZ123" s="205"/>
      <c r="CA123" s="205"/>
    </row>
    <row r="124" spans="1:79" s="13" customFormat="1" ht="12.75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05"/>
      <c r="BO124" s="205"/>
      <c r="BP124" s="205"/>
      <c r="BQ124" s="205"/>
      <c r="BR124" s="205"/>
      <c r="BS124" s="205"/>
      <c r="BT124" s="205"/>
      <c r="BU124" s="205"/>
      <c r="BV124" s="205"/>
      <c r="BW124" s="205"/>
      <c r="BX124" s="205"/>
      <c r="BY124" s="205"/>
      <c r="BZ124" s="205"/>
      <c r="CA124" s="205"/>
    </row>
    <row r="125" spans="1:79" s="13" customFormat="1" ht="12.75">
      <c r="A125" s="205"/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05"/>
      <c r="BO125" s="205"/>
      <c r="BP125" s="205"/>
      <c r="BQ125" s="205"/>
      <c r="BR125" s="205"/>
      <c r="BS125" s="205"/>
      <c r="BT125" s="205"/>
      <c r="BU125" s="205"/>
      <c r="BV125" s="205"/>
      <c r="BW125" s="205"/>
      <c r="BX125" s="205"/>
      <c r="BY125" s="205"/>
      <c r="BZ125" s="205"/>
      <c r="CA125" s="205"/>
    </row>
    <row r="126" spans="1:79" s="13" customFormat="1" ht="12.75">
      <c r="A126" s="205"/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05"/>
      <c r="BO126" s="205"/>
      <c r="BP126" s="205"/>
      <c r="BQ126" s="205"/>
      <c r="BR126" s="205"/>
      <c r="BS126" s="205"/>
      <c r="BT126" s="205"/>
      <c r="BU126" s="205"/>
      <c r="BV126" s="205"/>
      <c r="BW126" s="205"/>
      <c r="BX126" s="205"/>
      <c r="BY126" s="205"/>
      <c r="BZ126" s="205"/>
      <c r="CA126" s="205"/>
    </row>
    <row r="127" spans="1:79" s="13" customFormat="1" ht="12.75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05"/>
      <c r="BO127" s="205"/>
      <c r="BP127" s="205"/>
      <c r="BQ127" s="205"/>
      <c r="BR127" s="205"/>
      <c r="BS127" s="205"/>
      <c r="BT127" s="205"/>
      <c r="BU127" s="205"/>
      <c r="BV127" s="205"/>
      <c r="BW127" s="205"/>
      <c r="BX127" s="205"/>
      <c r="BY127" s="205"/>
      <c r="BZ127" s="205"/>
      <c r="CA127" s="205"/>
    </row>
    <row r="128" spans="1:79" s="13" customFormat="1" ht="12.75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05"/>
      <c r="BO128" s="205"/>
      <c r="BP128" s="205"/>
      <c r="BQ128" s="205"/>
      <c r="BR128" s="205"/>
      <c r="BS128" s="205"/>
      <c r="BT128" s="205"/>
      <c r="BU128" s="205"/>
      <c r="BV128" s="205"/>
      <c r="BW128" s="205"/>
      <c r="BX128" s="205"/>
      <c r="BY128" s="205"/>
      <c r="BZ128" s="205"/>
      <c r="CA128" s="205"/>
    </row>
    <row r="129" spans="1:79" s="13" customFormat="1" ht="12.75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05"/>
      <c r="BO129" s="205"/>
      <c r="BP129" s="205"/>
      <c r="BQ129" s="205"/>
      <c r="BR129" s="205"/>
      <c r="BS129" s="205"/>
      <c r="BT129" s="205"/>
      <c r="BU129" s="205"/>
      <c r="BV129" s="205"/>
      <c r="BW129" s="205"/>
      <c r="BX129" s="205"/>
      <c r="BY129" s="205"/>
      <c r="BZ129" s="205"/>
      <c r="CA129" s="205"/>
    </row>
    <row r="130" spans="1:79" s="13" customFormat="1" ht="12.75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05"/>
      <c r="BO130" s="205"/>
      <c r="BP130" s="205"/>
      <c r="BQ130" s="205"/>
      <c r="BR130" s="205"/>
      <c r="BS130" s="205"/>
      <c r="BT130" s="205"/>
      <c r="BU130" s="205"/>
      <c r="BV130" s="205"/>
      <c r="BW130" s="205"/>
      <c r="BX130" s="205"/>
      <c r="BY130" s="205"/>
      <c r="BZ130" s="205"/>
      <c r="CA130" s="205"/>
    </row>
    <row r="131" spans="1:79" s="13" customFormat="1" ht="12.75">
      <c r="A131" s="205"/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05"/>
      <c r="BO131" s="205"/>
      <c r="BP131" s="205"/>
      <c r="BQ131" s="205"/>
      <c r="BR131" s="205"/>
      <c r="BS131" s="205"/>
      <c r="BT131" s="205"/>
      <c r="BU131" s="205"/>
      <c r="BV131" s="205"/>
      <c r="BW131" s="205"/>
      <c r="BX131" s="205"/>
      <c r="BY131" s="205"/>
      <c r="BZ131" s="205"/>
      <c r="CA131" s="205"/>
    </row>
    <row r="132" spans="1:79" s="13" customFormat="1" ht="12.75">
      <c r="A132" s="205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05"/>
      <c r="BO132" s="205"/>
      <c r="BP132" s="205"/>
      <c r="BQ132" s="205"/>
      <c r="BR132" s="205"/>
      <c r="BS132" s="205"/>
      <c r="BT132" s="205"/>
      <c r="BU132" s="205"/>
      <c r="BV132" s="205"/>
      <c r="BW132" s="205"/>
      <c r="BX132" s="205"/>
      <c r="BY132" s="205"/>
      <c r="BZ132" s="205"/>
      <c r="CA132" s="205"/>
    </row>
    <row r="133" spans="1:79" s="13" customFormat="1" ht="12.75">
      <c r="A133" s="205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05"/>
      <c r="BO133" s="205"/>
      <c r="BP133" s="205"/>
      <c r="BQ133" s="205"/>
      <c r="BR133" s="205"/>
      <c r="BS133" s="205"/>
      <c r="BT133" s="205"/>
      <c r="BU133" s="205"/>
      <c r="BV133" s="205"/>
      <c r="BW133" s="205"/>
      <c r="BX133" s="205"/>
      <c r="BY133" s="205"/>
      <c r="BZ133" s="205"/>
      <c r="CA133" s="205"/>
    </row>
    <row r="134" spans="1:79" s="13" customFormat="1" ht="12.75">
      <c r="A134" s="205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05"/>
      <c r="BO134" s="205"/>
      <c r="BP134" s="205"/>
      <c r="BQ134" s="205"/>
      <c r="BR134" s="205"/>
      <c r="BS134" s="205"/>
      <c r="BT134" s="205"/>
      <c r="BU134" s="205"/>
      <c r="BV134" s="205"/>
      <c r="BW134" s="205"/>
      <c r="BX134" s="205"/>
      <c r="BY134" s="205"/>
      <c r="BZ134" s="205"/>
      <c r="CA134" s="205"/>
    </row>
    <row r="135" spans="1:79" s="13" customFormat="1" ht="12.75">
      <c r="A135" s="205"/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05"/>
      <c r="BO135" s="205"/>
      <c r="BP135" s="205"/>
      <c r="BQ135" s="205"/>
      <c r="BR135" s="205"/>
      <c r="BS135" s="205"/>
      <c r="BT135" s="205"/>
      <c r="BU135" s="205"/>
      <c r="BV135" s="205"/>
      <c r="BW135" s="205"/>
      <c r="BX135" s="205"/>
      <c r="BY135" s="205"/>
      <c r="BZ135" s="205"/>
      <c r="CA135" s="205"/>
    </row>
    <row r="136" spans="1:79" s="13" customFormat="1" ht="12.75">
      <c r="A136" s="205"/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05"/>
      <c r="BO136" s="205"/>
      <c r="BP136" s="205"/>
      <c r="BQ136" s="205"/>
      <c r="BR136" s="205"/>
      <c r="BS136" s="205"/>
      <c r="BT136" s="205"/>
      <c r="BU136" s="205"/>
      <c r="BV136" s="205"/>
      <c r="BW136" s="205"/>
      <c r="BX136" s="205"/>
      <c r="BY136" s="205"/>
      <c r="BZ136" s="205"/>
      <c r="CA136" s="205"/>
    </row>
    <row r="137" spans="1:79" s="13" customFormat="1" ht="12.75">
      <c r="A137" s="205"/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05"/>
      <c r="BO137" s="205"/>
      <c r="BP137" s="205"/>
      <c r="BQ137" s="205"/>
      <c r="BR137" s="205"/>
      <c r="BS137" s="205"/>
      <c r="BT137" s="205"/>
      <c r="BU137" s="205"/>
      <c r="BV137" s="205"/>
      <c r="BW137" s="205"/>
      <c r="BX137" s="205"/>
      <c r="BY137" s="205"/>
      <c r="BZ137" s="205"/>
      <c r="CA137" s="205"/>
    </row>
    <row r="138" spans="1:79" s="13" customFormat="1" ht="12.75">
      <c r="A138" s="205"/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05"/>
      <c r="BO138" s="205"/>
      <c r="BP138" s="205"/>
      <c r="BQ138" s="205"/>
      <c r="BR138" s="205"/>
      <c r="BS138" s="205"/>
      <c r="BT138" s="205"/>
      <c r="BU138" s="205"/>
      <c r="BV138" s="205"/>
      <c r="BW138" s="205"/>
      <c r="BX138" s="205"/>
      <c r="BY138" s="205"/>
      <c r="BZ138" s="205"/>
      <c r="CA138" s="205"/>
    </row>
    <row r="139" spans="1:79" s="13" customFormat="1" ht="12.75">
      <c r="A139" s="205"/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05"/>
      <c r="BO139" s="205"/>
      <c r="BP139" s="205"/>
      <c r="BQ139" s="205"/>
      <c r="BR139" s="205"/>
      <c r="BS139" s="205"/>
      <c r="BT139" s="205"/>
      <c r="BU139" s="205"/>
      <c r="BV139" s="205"/>
      <c r="BW139" s="205"/>
      <c r="BX139" s="205"/>
      <c r="BY139" s="205"/>
      <c r="BZ139" s="205"/>
      <c r="CA139" s="205"/>
    </row>
    <row r="140" spans="1:79" s="13" customFormat="1" ht="12.75">
      <c r="A140" s="205"/>
      <c r="B140" s="205"/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05"/>
      <c r="BO140" s="205"/>
      <c r="BP140" s="205"/>
      <c r="BQ140" s="205"/>
      <c r="BR140" s="205"/>
      <c r="BS140" s="205"/>
      <c r="BT140" s="205"/>
      <c r="BU140" s="205"/>
      <c r="BV140" s="205"/>
      <c r="BW140" s="205"/>
      <c r="BX140" s="205"/>
      <c r="BY140" s="205"/>
      <c r="BZ140" s="205"/>
      <c r="CA140" s="205"/>
    </row>
    <row r="141" spans="1:79" s="13" customFormat="1" ht="12.75">
      <c r="A141" s="205"/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05"/>
      <c r="BO141" s="205"/>
      <c r="BP141" s="205"/>
      <c r="BQ141" s="205"/>
      <c r="BR141" s="205"/>
      <c r="BS141" s="205"/>
      <c r="BT141" s="205"/>
      <c r="BU141" s="205"/>
      <c r="BV141" s="205"/>
      <c r="BW141" s="205"/>
      <c r="BX141" s="205"/>
      <c r="BY141" s="205"/>
      <c r="BZ141" s="205"/>
      <c r="CA141" s="205"/>
    </row>
    <row r="142" spans="1:79" s="13" customFormat="1" ht="12.75">
      <c r="A142" s="205"/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05"/>
      <c r="BO142" s="205"/>
      <c r="BP142" s="205"/>
      <c r="BQ142" s="205"/>
      <c r="BR142" s="205"/>
      <c r="BS142" s="205"/>
      <c r="BT142" s="205"/>
      <c r="BU142" s="205"/>
      <c r="BV142" s="205"/>
      <c r="BW142" s="205"/>
      <c r="BX142" s="205"/>
      <c r="BY142" s="205"/>
      <c r="BZ142" s="205"/>
      <c r="CA142" s="205"/>
    </row>
    <row r="143" spans="1:79" s="13" customFormat="1" ht="12.75">
      <c r="A143" s="205"/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05"/>
      <c r="BO143" s="205"/>
      <c r="BP143" s="205"/>
      <c r="BQ143" s="205"/>
      <c r="BR143" s="205"/>
      <c r="BS143" s="205"/>
      <c r="BT143" s="205"/>
      <c r="BU143" s="205"/>
      <c r="BV143" s="205"/>
      <c r="BW143" s="205"/>
      <c r="BX143" s="205"/>
      <c r="BY143" s="205"/>
      <c r="BZ143" s="205"/>
      <c r="CA143" s="205"/>
    </row>
    <row r="144" spans="1:79" s="13" customFormat="1" ht="12.75">
      <c r="A144" s="205"/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05"/>
      <c r="BO144" s="205"/>
      <c r="BP144" s="205"/>
      <c r="BQ144" s="205"/>
      <c r="BR144" s="205"/>
      <c r="BS144" s="205"/>
      <c r="BT144" s="205"/>
      <c r="BU144" s="205"/>
      <c r="BV144" s="205"/>
      <c r="BW144" s="205"/>
      <c r="BX144" s="205"/>
      <c r="BY144" s="205"/>
      <c r="BZ144" s="205"/>
      <c r="CA144" s="205"/>
    </row>
  </sheetData>
  <sheetProtection/>
  <mergeCells count="85">
    <mergeCell ref="A3:A7"/>
    <mergeCell ref="B3:E5"/>
    <mergeCell ref="F3:I5"/>
    <mergeCell ref="J3:M5"/>
    <mergeCell ref="N3:Q5"/>
    <mergeCell ref="B6:B7"/>
    <mergeCell ref="C6:C7"/>
    <mergeCell ref="K6:K7"/>
    <mergeCell ref="D6:E6"/>
    <mergeCell ref="F6:F7"/>
    <mergeCell ref="G6:G7"/>
    <mergeCell ref="H6:I6"/>
    <mergeCell ref="J6:J7"/>
    <mergeCell ref="AT3:AW5"/>
    <mergeCell ref="B1:U1"/>
    <mergeCell ref="B2:U2"/>
    <mergeCell ref="R3:U5"/>
    <mergeCell ref="V3:Y5"/>
    <mergeCell ref="W6:W7"/>
    <mergeCell ref="S6:S7"/>
    <mergeCell ref="BY3:CA5"/>
    <mergeCell ref="Z4:AC5"/>
    <mergeCell ref="AH4:AK5"/>
    <mergeCell ref="AL4:AO5"/>
    <mergeCell ref="AP4:AS5"/>
    <mergeCell ref="AX3:BA5"/>
    <mergeCell ref="BB3:BE5"/>
    <mergeCell ref="BF3:BI5"/>
    <mergeCell ref="BN3:BP5"/>
    <mergeCell ref="BQ3:BU5"/>
    <mergeCell ref="Z3:AC3"/>
    <mergeCell ref="AD3:AG5"/>
    <mergeCell ref="AH3:AS3"/>
    <mergeCell ref="BV3:BX5"/>
    <mergeCell ref="L6:M6"/>
    <mergeCell ref="N6:N7"/>
    <mergeCell ref="O6:O7"/>
    <mergeCell ref="P6:Q6"/>
    <mergeCell ref="R6:R7"/>
    <mergeCell ref="BJ3:BM5"/>
    <mergeCell ref="T6:U6"/>
    <mergeCell ref="V6:V7"/>
    <mergeCell ref="AR6:AS6"/>
    <mergeCell ref="AT6:AT7"/>
    <mergeCell ref="AU6:AU7"/>
    <mergeCell ref="AM6:AM7"/>
    <mergeCell ref="X6:Y6"/>
    <mergeCell ref="Z6:Z7"/>
    <mergeCell ref="AA6:AA7"/>
    <mergeCell ref="AB6:AC6"/>
    <mergeCell ref="AV6:AW6"/>
    <mergeCell ref="AX6:AX7"/>
    <mergeCell ref="AD6:AD7"/>
    <mergeCell ref="AE6:AE7"/>
    <mergeCell ref="AF6:AG6"/>
    <mergeCell ref="AH6:AH7"/>
    <mergeCell ref="AI6:AI7"/>
    <mergeCell ref="AJ6:AK6"/>
    <mergeCell ref="BG6:BG7"/>
    <mergeCell ref="BH6:BI6"/>
    <mergeCell ref="BJ6:BJ7"/>
    <mergeCell ref="BK6:BK7"/>
    <mergeCell ref="BL6:BM6"/>
    <mergeCell ref="AL6:AL7"/>
    <mergeCell ref="BD6:BE6"/>
    <mergeCell ref="AN6:AO6"/>
    <mergeCell ref="AP6:AP7"/>
    <mergeCell ref="AQ6:AQ7"/>
    <mergeCell ref="CA6:CA7"/>
    <mergeCell ref="BU6:BU7"/>
    <mergeCell ref="BV6:BV7"/>
    <mergeCell ref="BW6:BW7"/>
    <mergeCell ref="BX6:BX7"/>
    <mergeCell ref="AY6:AY7"/>
    <mergeCell ref="AZ6:BA6"/>
    <mergeCell ref="BB6:BC6"/>
    <mergeCell ref="BS6:BT6"/>
    <mergeCell ref="BF6:BF7"/>
    <mergeCell ref="BY6:BY7"/>
    <mergeCell ref="BZ6:BZ7"/>
    <mergeCell ref="BN6:BN7"/>
    <mergeCell ref="BO6:BO7"/>
    <mergeCell ref="BP6:BP7"/>
    <mergeCell ref="BQ6:BQ7"/>
    <mergeCell ref="BR6:BR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71" r:id="rId1"/>
  <colBreaks count="3" manualBreakCount="3">
    <brk id="21" max="33" man="1"/>
    <brk id="45" max="33" man="1"/>
    <brk id="6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penar.aa</cp:lastModifiedBy>
  <cp:lastPrinted>2018-01-30T10:45:09Z</cp:lastPrinted>
  <dcterms:created xsi:type="dcterms:W3CDTF">2017-11-17T08:56:41Z</dcterms:created>
  <dcterms:modified xsi:type="dcterms:W3CDTF">2018-01-30T11:00:40Z</dcterms:modified>
  <cp:category/>
  <cp:version/>
  <cp:contentType/>
  <cp:contentStatus/>
</cp:coreProperties>
</file>