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7668" activeTab="6"/>
  </bookViews>
  <sheets>
    <sheet name="1 " sheetId="1" r:id="rId1"/>
    <sheet name="2" sheetId="2" r:id="rId2"/>
    <sheet name=" 3 " sheetId="3" r:id="rId3"/>
    <sheet name="4 " sheetId="4" r:id="rId4"/>
    <sheet name="5 " sheetId="5" r:id="rId5"/>
    <sheet name="6" sheetId="6" r:id="rId6"/>
    <sheet name="7 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1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2">#REF!</definedName>
    <definedName name="date_b" localSheetId="1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2">'[1]Sheet1 (2)'!#REF!</definedName>
    <definedName name="date_e" localSheetId="1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2">#REF!</definedName>
    <definedName name="Excel_BuiltIn_Print_Area_1" localSheetId="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1">'[5]Sheet3'!$A$3</definedName>
    <definedName name="hjj" localSheetId="3">'[4]Sheet3'!$A$3</definedName>
    <definedName name="hjj" localSheetId="4">'[4]Sheet3'!$A$3</definedName>
    <definedName name="hjj" localSheetId="5">'[6]Sheet3'!$A$3</definedName>
    <definedName name="hjj">'[7]Sheet3'!$A$3</definedName>
    <definedName name="hl_0" localSheetId="2">#REF!</definedName>
    <definedName name="hl_0" localSheetId="1">#REF!</definedName>
    <definedName name="hl_0" localSheetId="3">#REF!</definedName>
    <definedName name="hl_0" localSheetId="4">#REF!</definedName>
    <definedName name="hl_0">#REF!</definedName>
    <definedName name="hn_0" localSheetId="2">#REF!</definedName>
    <definedName name="hn_0" localSheetId="1">#REF!</definedName>
    <definedName name="hn_0" localSheetId="3">#REF!</definedName>
    <definedName name="hn_0" localSheetId="4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1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2">#REF!</definedName>
    <definedName name="name_cz" localSheetId="1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2">#REF!</definedName>
    <definedName name="name_period" localSheetId="1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2">#REF!</definedName>
    <definedName name="pyear" localSheetId="1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 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'!$B$1:$F$31</definedName>
    <definedName name="_xlnm.Print_Area" localSheetId="0">'1 '!$A$1:$C$10</definedName>
    <definedName name="_xlnm.Print_Area" localSheetId="1">'2'!$A$1:$I$9</definedName>
    <definedName name="_xlnm.Print_Area" localSheetId="3">'4 '!$A$1:$E$25</definedName>
    <definedName name="_xlnm.Print_Area" localSheetId="4">'5 '!$A$1:$E$15</definedName>
    <definedName name="_xlnm.Print_Area" localSheetId="5">'6'!$A$1:$E$29</definedName>
    <definedName name="_xlnm.Print_Area" localSheetId="6">'7 '!$A$1:$CI$33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'[8]Sheet3'!$A$2</definedName>
    <definedName name="ц" localSheetId="1">'[9]Sheet3'!$A$2</definedName>
    <definedName name="ц" localSheetId="3">'[8]Sheet3'!$A$2</definedName>
    <definedName name="ц" localSheetId="4">'[8]Sheet3'!$A$2</definedName>
    <definedName name="ц" localSheetId="5">'[10]Sheet3'!$A$2</definedName>
    <definedName name="ц">'[11]Sheet3'!$A$2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<sst xmlns="http://schemas.openxmlformats.org/spreadsheetml/2006/main" count="267" uniqueCount="153">
  <si>
    <t>Показник</t>
  </si>
  <si>
    <t>2016 р.</t>
  </si>
  <si>
    <t>2017 р.</t>
  </si>
  <si>
    <t>зміна значення</t>
  </si>
  <si>
    <t>%</t>
  </si>
  <si>
    <t xml:space="preserve"> + (-)                            тис. осіб</t>
  </si>
  <si>
    <t>Мали статус безробітного, тис. осіб</t>
  </si>
  <si>
    <t xml:space="preserve"> </t>
  </si>
  <si>
    <t>з них зареєстровано з початку року</t>
  </si>
  <si>
    <t>Отримали роботу (у т.ч. до набуття статусу безробітного),  тис. осіб</t>
  </si>
  <si>
    <t>Проходили професійне навчання безробітні, тис. осіб</t>
  </si>
  <si>
    <t>Брали участь у громадських та інших роботах тимчасового характеру,  тис. осіб</t>
  </si>
  <si>
    <t>Кількість вакансій, тис. одиниць</t>
  </si>
  <si>
    <t xml:space="preserve">  2016 р.</t>
  </si>
  <si>
    <t xml:space="preserve"> 2017 р.</t>
  </si>
  <si>
    <t xml:space="preserve"> + (-)                       тис. осіб</t>
  </si>
  <si>
    <t>Отримували допомогу по безробіттю,                                                            тис. осіб</t>
  </si>
  <si>
    <t>Кількість вакансій по формі 3-ПН, тис. одиниць</t>
  </si>
  <si>
    <t>Інформація про вакансії, отримані з інших джерел, тис. одиниць</t>
  </si>
  <si>
    <t>х</t>
  </si>
  <si>
    <t>Середній розмір заробітної плати у вакансіях, грн.</t>
  </si>
  <si>
    <t>Кількість претендентів на одну вакансію, особи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</si>
  <si>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</si>
  <si>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</si>
  <si>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</si>
  <si>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</si>
  <si>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 xml:space="preserve"> Працевлаштовано                         з компенсацією витрат роботодавцю єдиного внеску, осіб</t>
  </si>
  <si>
    <t>Чисельність безробітних,                                   які проходили профнавчання,                                осіб</t>
  </si>
  <si>
    <t>Кількість виданих ваучерів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</si>
  <si>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</si>
  <si>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 xml:space="preserve">з них </t>
  </si>
  <si>
    <t>особи, які навчаються в навчальних закладах різних типів</t>
  </si>
  <si>
    <t>з них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</si>
  <si>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</si>
  <si>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</si>
  <si>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</si>
  <si>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</si>
  <si>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</si>
  <si>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                                                                       (за формою 3-ПН), одиниць</t>
  </si>
  <si>
    <t>Кількість претендентів на 1 вакансію, осіб</t>
  </si>
  <si>
    <r>
      <t xml:space="preserve">отримали статус безробітного, </t>
    </r>
    <r>
      <rPr>
        <i/>
        <sz val="12"/>
        <rFont val="Times New Roman"/>
        <family val="1"/>
      </rPr>
      <t>осіб</t>
    </r>
  </si>
  <si>
    <t>студенти вищих навчальних закладів (ВНЗ)</t>
  </si>
  <si>
    <t>учні професійно-технічних навчальних закладів (ПТНЗ)</t>
  </si>
  <si>
    <t>учні загальноосвітніх шкіл (ЗОШ)</t>
  </si>
  <si>
    <t>Працевлаштування безробітних (в т.ч. самос, за направ, ЦПХ)</t>
  </si>
  <si>
    <t>у порівнянні з минулим роком</t>
  </si>
  <si>
    <t>Усього</t>
  </si>
  <si>
    <t xml:space="preserve"> + (-)</t>
  </si>
  <si>
    <t>з інших   джерел</t>
  </si>
  <si>
    <t>різниця</t>
  </si>
  <si>
    <t>А</t>
  </si>
  <si>
    <t>Донецька</t>
  </si>
  <si>
    <t>(за видами економічної діяльності)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</si>
  <si>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</si>
  <si>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</si>
  <si>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</si>
  <si>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</si>
  <si>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</si>
  <si>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</si>
  <si>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</si>
  <si>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</si>
  <si>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</si>
  <si>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</si>
  <si>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</si>
  <si>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</si>
  <si>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</si>
  <si>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</si>
  <si>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</si>
  <si>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</si>
  <si>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</si>
  <si>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</si>
  <si>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</si>
  <si>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</si>
  <si>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</si>
  <si>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</si>
  <si>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</si>
  <si>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</si>
  <si>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</si>
  <si>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</si>
  <si>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</si>
  <si>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</si>
  <si>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</si>
  <si>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 xml:space="preserve"> 2016 р.</t>
  </si>
  <si>
    <t>особи</t>
  </si>
  <si>
    <t>Зміна значення</t>
  </si>
  <si>
    <t xml:space="preserve"> +(-)</t>
  </si>
  <si>
    <t>+ (-)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</si>
  <si>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</si>
  <si>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t xml:space="preserve">Рівень економічної активності, % </t>
  </si>
  <si>
    <r>
      <t>Зайняте населення</t>
    </r>
    <r>
      <rPr>
        <sz val="14"/>
        <rFont val="Times New Roman"/>
        <family val="1"/>
      </rPr>
      <t>, тис.осіб</t>
    </r>
  </si>
  <si>
    <t>Рівень зайнятості, %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</si>
  <si>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</si>
  <si>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</si>
  <si>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 xml:space="preserve">Економічна активність населення віком 15-70 років   </t>
  </si>
  <si>
    <t>у І кварталі 2016 -2017 рр.</t>
  </si>
  <si>
    <t>(за даними вибіркових обстежень населення з питань економічної активності)</t>
  </si>
  <si>
    <t>За даними Державної служби статистики України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</si>
  <si>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</si>
  <si>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</si>
  <si>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</si>
  <si>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</si>
  <si>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</si>
  <si>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</si>
  <si>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>Кількість роботодавців, які надали інформацію про вакансії,  тис. одиниць</t>
  </si>
  <si>
    <t>з них працевлаштовано до набуття статусу,                                     тис. осіб</t>
  </si>
  <si>
    <t>Питома вага працевлаштованих до набуття статусу, %</t>
  </si>
  <si>
    <t>Всього отримали ваучер на навчання, особи</t>
  </si>
  <si>
    <t>січень-червень   2016 р.</t>
  </si>
  <si>
    <t>січень-червень  2017 р.</t>
  </si>
  <si>
    <t>Інформація щодо запланованого масового вивільнення працівників                                                                                             за січень-червень 2016-2017 рр.</t>
  </si>
  <si>
    <t>за січень-червень 2016-2017 рр.</t>
  </si>
  <si>
    <t>Середній розмір допомоги по безробіттю,                     у червні, грн.</t>
  </si>
  <si>
    <t>у січні-червні 2016 - 2017 рр.</t>
  </si>
  <si>
    <t>Середній розмір допомоги по безробіттю у червні, грн.</t>
  </si>
  <si>
    <t xml:space="preserve">  з них в ЦПТО,  тис. осіб</t>
  </si>
  <si>
    <t>Донецька область</t>
  </si>
  <si>
    <t>Донецький МЦЗ</t>
  </si>
  <si>
    <t>Авдіївський МЦЗ</t>
  </si>
  <si>
    <t xml:space="preserve">Артемівський МЦЗ </t>
  </si>
  <si>
    <t>Горлівський МЦЗ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</si>
  <si>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</si>
  <si>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</si>
  <si>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</si>
  <si>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</si>
  <si>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</si>
  <si>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</si>
  <si>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</si>
  <si>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</si>
  <si>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</si>
  <si>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</si>
  <si>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</si>
  <si>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</si>
  <si>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</si>
  <si>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</si>
  <si>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</si>
  <si>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</si>
  <si>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</si>
  <si>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</si>
  <si>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</si>
  <si>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</si>
  <si>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 xml:space="preserve">  + 541 грн.</t>
  </si>
  <si>
    <t xml:space="preserve"> +2,5 в.п.</t>
  </si>
  <si>
    <t>Станом на 1 липня</t>
  </si>
  <si>
    <t xml:space="preserve"> - 10 осіб</t>
  </si>
  <si>
    <t>За даними Державної служби статистики України (без урахування зони проведення антитерористичної операції)</t>
  </si>
  <si>
    <t>1 577 грн.</t>
  </si>
  <si>
    <t>Працевлаштовано шляхом одноразової виплати допомоги по безробіттю, осіб</t>
  </si>
  <si>
    <t>Працевлаштовано з компенсацією витрат роботодавцю єдиного внеску, осіб</t>
  </si>
  <si>
    <t xml:space="preserve"> Населення працездатного віку</t>
  </si>
  <si>
    <t>Діяльність Донецької обласної  служби зайнятості</t>
  </si>
  <si>
    <t>Надання послуг Донецькою обласною службою зайнятості</t>
  </si>
  <si>
    <t xml:space="preserve">Економічна активність населення працездатного віку по Донецькій області у середньому за І квартал 2016 - 2017 рр.                                                                                                                                                          </t>
  </si>
  <si>
    <t>Інформація щодо запланованого масового вивільнення працівників за січень-червень 2016-2017 рр.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</si>
</sst>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dd\.mm\.yyyy"/>
    <numFmt numFmtId="175" formatCode="##0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b/>
      <i/>
      <sz val="12"/>
      <name val="Times New Roman Cyr"/>
      <family val="0"/>
    </font>
    <font>
      <b/>
      <sz val="10"/>
      <name val="Times New Roman Cyr"/>
      <family val="1"/>
    </font>
    <font>
      <i/>
      <sz val="11"/>
      <name val="Times New Roman Cyr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b/>
      <u val="single"/>
      <sz val="18"/>
      <name val="Times New Roman"/>
      <family val="1"/>
    </font>
    <font>
      <b/>
      <i/>
      <sz val="14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Mangal"/>
      <family val="2"/>
    </font>
    <font>
      <sz val="10"/>
      <name val="SimSun"/>
      <family val="2"/>
    </font>
    <font>
      <b/>
      <sz val="14"/>
      <name val="Arial Cyr"/>
      <family val="0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sz val="10"/>
      <color indexed="8"/>
      <name val="Arial Cyr"/>
      <family val="2"/>
    </font>
    <font>
      <sz val="14"/>
      <color indexed="8"/>
      <name val="Times New Roman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4"/>
      <color indexed="8"/>
      <name val="Times New Roman"/>
      <family val="1"/>
    </font>
    <font>
      <sz val="10"/>
      <color indexed="12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0"/>
      <color theme="1"/>
      <name val="Arial Cyr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  <font>
      <b/>
      <sz val="14"/>
      <color theme="1"/>
      <name val="Times New Roman"/>
      <family val="1"/>
    </font>
    <font>
      <sz val="10"/>
      <color rgb="FF0000FF"/>
      <name val="Times New Roman"/>
      <family val="1"/>
    </font>
    <font>
      <b/>
      <sz val="12"/>
      <color theme="1"/>
      <name val="Times New Roman"/>
      <family val="1"/>
    </font>
  </fonts>
  <fills count="8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double"/>
      <right/>
      <top style="thin"/>
      <bottom style="thin"/>
    </border>
    <border>
      <left style="double"/>
      <right/>
      <top style="double"/>
      <bottom style="hair"/>
    </border>
    <border>
      <left style="double"/>
      <right/>
      <top/>
      <bottom style="thin"/>
    </border>
    <border>
      <left style="double"/>
      <right/>
      <top/>
      <bottom style="hair"/>
    </border>
    <border>
      <left style="double"/>
      <right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double"/>
      <top style="medium"/>
      <bottom/>
    </border>
    <border>
      <left style="medium"/>
      <right style="double"/>
      <top/>
      <bottom style="double"/>
    </border>
    <border>
      <left style="medium"/>
      <right style="double"/>
      <top style="double"/>
      <bottom style="hair"/>
    </border>
    <border>
      <left style="thin"/>
      <right style="medium"/>
      <top style="double"/>
      <bottom style="hair"/>
    </border>
    <border>
      <left style="medium"/>
      <right style="double"/>
      <top/>
      <bottom style="thin"/>
    </border>
    <border>
      <left style="medium"/>
      <right style="double"/>
      <top/>
      <bottom style="hair"/>
    </border>
    <border>
      <left style="thin"/>
      <right style="medium"/>
      <top/>
      <bottom style="hair"/>
    </border>
    <border>
      <left style="medium"/>
      <right style="double"/>
      <top style="hair"/>
      <bottom style="thin"/>
    </border>
    <border>
      <left style="thin"/>
      <right style="medium"/>
      <top style="hair"/>
      <bottom style="thin"/>
    </border>
    <border>
      <left style="medium"/>
      <right style="double"/>
      <top style="thin"/>
      <bottom style="hair"/>
    </border>
    <border>
      <left style="thin"/>
      <right style="medium"/>
      <top style="thin"/>
      <bottom style="hair"/>
    </border>
    <border>
      <left style="medium"/>
      <right style="double"/>
      <top/>
      <bottom style="medium"/>
    </border>
    <border>
      <left style="double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double"/>
      <right/>
      <top style="medium"/>
      <bottom style="thin"/>
    </border>
    <border>
      <left/>
      <right style="medium"/>
      <top style="medium"/>
      <bottom style="thin"/>
    </border>
    <border>
      <left/>
      <right style="double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4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0" fillId="16" borderId="0" applyNumberFormat="0" applyBorder="0" applyAlignment="0" applyProtection="0"/>
    <xf numFmtId="0" fontId="1" fillId="4" borderId="0" applyNumberFormat="0" applyBorder="0" applyAlignment="0" applyProtection="0"/>
    <xf numFmtId="0" fontId="45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1" fillId="7" borderId="0" applyNumberFormat="0" applyBorder="0" applyAlignment="0" applyProtection="0"/>
    <xf numFmtId="0" fontId="45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0" fillId="18" borderId="0" applyNumberFormat="0" applyBorder="0" applyAlignment="0" applyProtection="0"/>
    <xf numFmtId="0" fontId="1" fillId="10" borderId="0" applyNumberFormat="0" applyBorder="0" applyAlignment="0" applyProtection="0"/>
    <xf numFmtId="0" fontId="45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0" fillId="19" borderId="0" applyNumberFormat="0" applyBorder="0" applyAlignment="0" applyProtection="0"/>
    <xf numFmtId="0" fontId="1" fillId="13" borderId="0" applyNumberFormat="0" applyBorder="0" applyAlignment="0" applyProtection="0"/>
    <xf numFmtId="0" fontId="45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4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45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0" fillId="32" borderId="0" applyNumberFormat="0" applyBorder="0" applyAlignment="0" applyProtection="0"/>
    <xf numFmtId="0" fontId="1" fillId="23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0" fillId="33" borderId="0" applyNumberFormat="0" applyBorder="0" applyAlignment="0" applyProtection="0"/>
    <xf numFmtId="0" fontId="1" fillId="25" borderId="0" applyNumberFormat="0" applyBorder="0" applyAlignment="0" applyProtection="0"/>
    <xf numFmtId="0" fontId="45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26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45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0" fillId="35" borderId="0" applyNumberFormat="0" applyBorder="0" applyAlignment="0" applyProtection="0"/>
    <xf numFmtId="0" fontId="1" fillId="13" borderId="0" applyNumberFormat="0" applyBorder="0" applyAlignment="0" applyProtection="0"/>
    <xf numFmtId="0" fontId="45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0" fillId="36" borderId="0" applyNumberFormat="0" applyBorder="0" applyAlignment="0" applyProtection="0"/>
    <xf numFmtId="0" fontId="1" fillId="23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0" fillId="37" borderId="0" applyNumberFormat="0" applyBorder="0" applyAlignment="0" applyProtection="0"/>
    <xf numFmtId="0" fontId="1" fillId="31" borderId="0" applyNumberFormat="0" applyBorder="0" applyAlignment="0" applyProtection="0"/>
    <xf numFmtId="0" fontId="4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6" fillId="38" borderId="0" applyNumberFormat="0" applyBorder="0" applyAlignment="0" applyProtection="0"/>
    <xf numFmtId="0" fontId="46" fillId="22" borderId="0" applyNumberFormat="0" applyBorder="0" applyAlignment="0" applyProtection="0"/>
    <xf numFmtId="0" fontId="46" fillId="39" borderId="0" applyNumberFormat="0" applyBorder="0" applyAlignment="0" applyProtection="0"/>
    <xf numFmtId="0" fontId="46" fillId="24" borderId="0" applyNumberFormat="0" applyBorder="0" applyAlignment="0" applyProtection="0"/>
    <xf numFmtId="0" fontId="46" fillId="6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40" borderId="0" applyNumberFormat="0" applyBorder="0" applyAlignment="0" applyProtection="0"/>
    <xf numFmtId="0" fontId="46" fillId="29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38" borderId="0" applyNumberFormat="0" applyBorder="0" applyAlignment="0" applyProtection="0"/>
    <xf numFmtId="0" fontId="85" fillId="47" borderId="0" applyNumberFormat="0" applyBorder="0" applyAlignment="0" applyProtection="0"/>
    <xf numFmtId="0" fontId="46" fillId="39" borderId="0" applyNumberFormat="0" applyBorder="0" applyAlignment="0" applyProtection="0"/>
    <xf numFmtId="0" fontId="47" fillId="22" borderId="0" applyNumberFormat="0" applyBorder="0" applyAlignment="0" applyProtection="0"/>
    <xf numFmtId="0" fontId="46" fillId="38" borderId="0" applyNumberFormat="0" applyBorder="0" applyAlignment="0" applyProtection="0"/>
    <xf numFmtId="0" fontId="46" fillId="22" borderId="0" applyNumberFormat="0" applyBorder="0" applyAlignment="0" applyProtection="0"/>
    <xf numFmtId="0" fontId="46" fillId="24" borderId="0" applyNumberFormat="0" applyBorder="0" applyAlignment="0" applyProtection="0"/>
    <xf numFmtId="0" fontId="85" fillId="48" borderId="0" applyNumberFormat="0" applyBorder="0" applyAlignment="0" applyProtection="0"/>
    <xf numFmtId="0" fontId="46" fillId="25" borderId="0" applyNumberFormat="0" applyBorder="0" applyAlignment="0" applyProtection="0"/>
    <xf numFmtId="0" fontId="47" fillId="6" borderId="0" applyNumberFormat="0" applyBorder="0" applyAlignment="0" applyProtection="0"/>
    <xf numFmtId="0" fontId="46" fillId="24" borderId="0" applyNumberFormat="0" applyBorder="0" applyAlignment="0" applyProtection="0"/>
    <xf numFmtId="0" fontId="46" fillId="6" borderId="0" applyNumberFormat="0" applyBorder="0" applyAlignment="0" applyProtection="0"/>
    <xf numFmtId="0" fontId="46" fillId="26" borderId="0" applyNumberFormat="0" applyBorder="0" applyAlignment="0" applyProtection="0"/>
    <xf numFmtId="0" fontId="85" fillId="49" borderId="0" applyNumberFormat="0" applyBorder="0" applyAlignment="0" applyProtection="0"/>
    <xf numFmtId="0" fontId="46" fillId="28" borderId="0" applyNumberFormat="0" applyBorder="0" applyAlignment="0" applyProtection="0"/>
    <xf numFmtId="0" fontId="47" fillId="27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40" borderId="0" applyNumberFormat="0" applyBorder="0" applyAlignment="0" applyProtection="0"/>
    <xf numFmtId="0" fontId="85" fillId="50" borderId="0" applyNumberFormat="0" applyBorder="0" applyAlignment="0" applyProtection="0"/>
    <xf numFmtId="0" fontId="46" fillId="41" borderId="0" applyNumberFormat="0" applyBorder="0" applyAlignment="0" applyProtection="0"/>
    <xf numFmtId="0" fontId="47" fillId="29" borderId="0" applyNumberFormat="0" applyBorder="0" applyAlignment="0" applyProtection="0"/>
    <xf numFmtId="0" fontId="46" fillId="40" borderId="0" applyNumberFormat="0" applyBorder="0" applyAlignment="0" applyProtection="0"/>
    <xf numFmtId="0" fontId="46" fillId="29" borderId="0" applyNumberFormat="0" applyBorder="0" applyAlignment="0" applyProtection="0"/>
    <xf numFmtId="0" fontId="46" fillId="42" borderId="0" applyNumberFormat="0" applyBorder="0" applyAlignment="0" applyProtection="0"/>
    <xf numFmtId="0" fontId="85" fillId="51" borderId="0" applyNumberFormat="0" applyBorder="0" applyAlignment="0" applyProtection="0"/>
    <xf numFmtId="0" fontId="46" fillId="43" borderId="0" applyNumberFormat="0" applyBorder="0" applyAlignment="0" applyProtection="0"/>
    <xf numFmtId="0" fontId="47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4" borderId="0" applyNumberFormat="0" applyBorder="0" applyAlignment="0" applyProtection="0"/>
    <xf numFmtId="0" fontId="85" fillId="52" borderId="0" applyNumberFormat="0" applyBorder="0" applyAlignment="0" applyProtection="0"/>
    <xf numFmtId="0" fontId="46" fillId="46" borderId="0" applyNumberFormat="0" applyBorder="0" applyAlignment="0" applyProtection="0"/>
    <xf numFmtId="0" fontId="47" fillId="45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8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42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45" borderId="0" applyNumberFormat="0" applyBorder="0" applyAlignment="0" applyProtection="0"/>
    <xf numFmtId="0" fontId="46" fillId="58" borderId="0" applyNumberFormat="0" applyBorder="0" applyAlignment="0" applyProtection="0"/>
    <xf numFmtId="0" fontId="46" fillId="59" borderId="0" applyNumberFormat="0" applyBorder="0" applyAlignment="0" applyProtection="0"/>
    <xf numFmtId="0" fontId="46" fillId="40" borderId="0" applyNumberFormat="0" applyBorder="0" applyAlignment="0" applyProtection="0"/>
    <xf numFmtId="0" fontId="46" fillId="3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53" borderId="0" applyNumberFormat="0" applyBorder="0" applyAlignment="0" applyProtection="0"/>
    <xf numFmtId="0" fontId="46" fillId="43" borderId="0" applyNumberFormat="0" applyBorder="0" applyAlignment="0" applyProtection="0"/>
    <xf numFmtId="0" fontId="46" fillId="56" borderId="0" applyNumberFormat="0" applyBorder="0" applyAlignment="0" applyProtection="0"/>
    <xf numFmtId="0" fontId="46" fillId="45" borderId="0" applyNumberFormat="0" applyBorder="0" applyAlignment="0" applyProtection="0"/>
    <xf numFmtId="0" fontId="46" fillId="60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7" borderId="0" applyNumberFormat="0" applyBorder="0" applyAlignment="0" applyProtection="0"/>
    <xf numFmtId="0" fontId="49" fillId="27" borderId="1" applyNumberFormat="0" applyAlignment="0" applyProtection="0"/>
    <xf numFmtId="0" fontId="49" fillId="27" borderId="1" applyNumberFormat="0" applyAlignment="0" applyProtection="0"/>
    <xf numFmtId="0" fontId="49" fillId="61" borderId="1" applyNumberFormat="0" applyAlignment="0" applyProtection="0"/>
    <xf numFmtId="0" fontId="50" fillId="58" borderId="2" applyNumberFormat="0" applyAlignment="0" applyProtection="0"/>
    <xf numFmtId="0" fontId="50" fillId="58" borderId="2" applyNumberFormat="0" applyAlignment="0" applyProtection="0"/>
    <xf numFmtId="0" fontId="50" fillId="62" borderId="2" applyNumberFormat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175" fontId="18" fillId="0" borderId="0" applyFont="0" applyFill="0" applyBorder="0" applyProtection="0">
      <alignment horizontal="center" vertical="center"/>
    </xf>
    <xf numFmtId="49" fontId="18" fillId="0" borderId="0" applyFont="0" applyFill="0" applyBorder="0" applyProtection="0">
      <alignment horizontal="left" vertical="center" wrapText="1"/>
    </xf>
    <xf numFmtId="49" fontId="52" fillId="0" borderId="0" applyFill="0" applyBorder="0" applyProtection="0">
      <alignment horizontal="left" vertical="center"/>
    </xf>
    <xf numFmtId="49" fontId="53" fillId="0" borderId="3" applyFill="0" applyProtection="0">
      <alignment horizontal="center" vertical="center" wrapText="1"/>
    </xf>
    <xf numFmtId="49" fontId="18" fillId="0" borderId="0" applyFont="0" applyFill="0" applyBorder="0" applyProtection="0">
      <alignment horizontal="left" vertical="center" wrapText="1"/>
    </xf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10" borderId="0" applyNumberFormat="0" applyBorder="0" applyAlignment="0" applyProtection="0"/>
    <xf numFmtId="0" fontId="55" fillId="0" borderId="4" applyNumberFormat="0" applyFill="0" applyAlignment="0" applyProtection="0"/>
    <xf numFmtId="0" fontId="70" fillId="0" borderId="5" applyNumberFormat="0" applyFill="0" applyAlignment="0" applyProtection="0"/>
    <xf numFmtId="0" fontId="56" fillId="0" borderId="6" applyNumberFormat="0" applyFill="0" applyAlignment="0" applyProtection="0"/>
    <xf numFmtId="0" fontId="71" fillId="0" borderId="7" applyNumberFormat="0" applyFill="0" applyAlignment="0" applyProtection="0"/>
    <xf numFmtId="0" fontId="57" fillId="0" borderId="8" applyNumberFormat="0" applyFill="0" applyAlignment="0" applyProtection="0"/>
    <xf numFmtId="0" fontId="72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8" fillId="6" borderId="1" applyNumberFormat="0" applyAlignment="0" applyProtection="0"/>
    <xf numFmtId="0" fontId="58" fillId="6" borderId="1" applyNumberFormat="0" applyAlignment="0" applyProtection="0"/>
    <xf numFmtId="0" fontId="58" fillId="15" borderId="1" applyNumberFormat="0" applyAlignment="0" applyProtection="0"/>
    <xf numFmtId="0" fontId="59" fillId="0" borderId="10" applyNumberFormat="0" applyFill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6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12" borderId="11" applyNumberFormat="0" applyFont="0" applyAlignment="0" applyProtection="0"/>
    <xf numFmtId="0" fontId="1" fillId="12" borderId="11" applyNumberFormat="0" applyFont="0" applyAlignment="0" applyProtection="0"/>
    <xf numFmtId="0" fontId="73" fillId="64" borderId="11" applyNumberFormat="0" applyAlignment="0" applyProtection="0"/>
    <xf numFmtId="0" fontId="61" fillId="27" borderId="12" applyNumberFormat="0" applyAlignment="0" applyProtection="0"/>
    <xf numFmtId="0" fontId="61" fillId="27" borderId="12" applyNumberFormat="0" applyAlignment="0" applyProtection="0"/>
    <xf numFmtId="0" fontId="61" fillId="61" borderId="12" applyNumberFormat="0" applyAlignment="0" applyProtection="0"/>
    <xf numFmtId="0" fontId="62" fillId="0" borderId="0" applyNumberFormat="0" applyFill="0" applyBorder="0" applyAlignment="0" applyProtection="0"/>
    <xf numFmtId="0" fontId="63" fillId="0" borderId="13" applyNumberFormat="0" applyFill="0" applyAlignment="0" applyProtection="0"/>
    <xf numFmtId="174" fontId="18" fillId="0" borderId="0" applyFont="0" applyFill="0" applyBorder="0" applyProtection="0">
      <alignment/>
    </xf>
    <xf numFmtId="174" fontId="18" fillId="0" borderId="0" applyFont="0" applyFill="0" applyBorder="0" applyProtection="0">
      <alignment/>
    </xf>
    <xf numFmtId="0" fontId="64" fillId="0" borderId="0" applyNumberFormat="0" applyFill="0" applyBorder="0" applyProtection="0">
      <alignment/>
    </xf>
    <xf numFmtId="0" fontId="64" fillId="0" borderId="0" applyNumberFormat="0" applyFill="0" applyBorder="0" applyProtection="0">
      <alignment/>
    </xf>
    <xf numFmtId="3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9" fontId="18" fillId="0" borderId="0" applyFont="0" applyFill="0" applyBorder="0" applyProtection="0">
      <alignment wrapText="1"/>
    </xf>
    <xf numFmtId="49" fontId="18" fillId="0" borderId="0" applyFont="0" applyFill="0" applyBorder="0" applyProtection="0">
      <alignment wrapText="1"/>
    </xf>
    <xf numFmtId="0" fontId="65" fillId="0" borderId="0" applyNumberFormat="0" applyFill="0" applyBorder="0" applyAlignment="0" applyProtection="0"/>
    <xf numFmtId="0" fontId="85" fillId="65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0" fontId="46" fillId="53" borderId="0" applyNumberFormat="0" applyBorder="0" applyAlignment="0" applyProtection="0"/>
    <xf numFmtId="0" fontId="85" fillId="66" borderId="0" applyNumberFormat="0" applyBorder="0" applyAlignment="0" applyProtection="0"/>
    <xf numFmtId="0" fontId="46" fillId="55" borderId="0" applyNumberFormat="0" applyBorder="0" applyAlignment="0" applyProtection="0"/>
    <xf numFmtId="0" fontId="46" fillId="57" borderId="0" applyNumberFormat="0" applyBorder="0" applyAlignment="0" applyProtection="0"/>
    <xf numFmtId="0" fontId="46" fillId="55" borderId="0" applyNumberFormat="0" applyBorder="0" applyAlignment="0" applyProtection="0"/>
    <xf numFmtId="0" fontId="85" fillId="67" borderId="0" applyNumberFormat="0" applyBorder="0" applyAlignment="0" applyProtection="0"/>
    <xf numFmtId="0" fontId="46" fillId="45" borderId="0" applyNumberFormat="0" applyBorder="0" applyAlignment="0" applyProtection="0"/>
    <xf numFmtId="0" fontId="46" fillId="59" borderId="0" applyNumberFormat="0" applyBorder="0" applyAlignment="0" applyProtection="0"/>
    <xf numFmtId="0" fontId="46" fillId="45" borderId="0" applyNumberFormat="0" applyBorder="0" applyAlignment="0" applyProtection="0"/>
    <xf numFmtId="0" fontId="85" fillId="68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0" borderId="0" applyNumberFormat="0" applyBorder="0" applyAlignment="0" applyProtection="0"/>
    <xf numFmtId="0" fontId="85" fillId="69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2" borderId="0" applyNumberFormat="0" applyBorder="0" applyAlignment="0" applyProtection="0"/>
    <xf numFmtId="0" fontId="85" fillId="70" borderId="0" applyNumberFormat="0" applyBorder="0" applyAlignment="0" applyProtection="0"/>
    <xf numFmtId="0" fontId="46" fillId="56" borderId="0" applyNumberFormat="0" applyBorder="0" applyAlignment="0" applyProtection="0"/>
    <xf numFmtId="0" fontId="46" fillId="60" borderId="0" applyNumberFormat="0" applyBorder="0" applyAlignment="0" applyProtection="0"/>
    <xf numFmtId="0" fontId="46" fillId="56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7" borderId="0" applyNumberFormat="0" applyBorder="0" applyAlignment="0" applyProtection="0"/>
    <xf numFmtId="0" fontId="46" fillId="45" borderId="0" applyNumberFormat="0" applyBorder="0" applyAlignment="0" applyProtection="0"/>
    <xf numFmtId="0" fontId="46" fillId="5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56" borderId="0" applyNumberFormat="0" applyBorder="0" applyAlignment="0" applyProtection="0"/>
    <xf numFmtId="0" fontId="46" fillId="60" borderId="0" applyNumberFormat="0" applyBorder="0" applyAlignment="0" applyProtection="0"/>
    <xf numFmtId="0" fontId="58" fillId="6" borderId="1" applyNumberFormat="0" applyAlignment="0" applyProtection="0"/>
    <xf numFmtId="0" fontId="58" fillId="15" borderId="1" applyNumberFormat="0" applyAlignment="0" applyProtection="0"/>
    <xf numFmtId="0" fontId="86" fillId="71" borderId="14" applyNumberFormat="0" applyAlignment="0" applyProtection="0"/>
    <xf numFmtId="0" fontId="58" fillId="6" borderId="1" applyNumberFormat="0" applyAlignment="0" applyProtection="0"/>
    <xf numFmtId="0" fontId="58" fillId="15" borderId="1" applyNumberFormat="0" applyAlignment="0" applyProtection="0"/>
    <xf numFmtId="0" fontId="87" fillId="72" borderId="15" applyNumberFormat="0" applyAlignment="0" applyProtection="0"/>
    <xf numFmtId="0" fontId="61" fillId="27" borderId="12" applyNumberFormat="0" applyAlignment="0" applyProtection="0"/>
    <xf numFmtId="0" fontId="61" fillId="61" borderId="12" applyNumberFormat="0" applyAlignment="0" applyProtection="0"/>
    <xf numFmtId="0" fontId="61" fillId="27" borderId="12" applyNumberFormat="0" applyAlignment="0" applyProtection="0"/>
    <xf numFmtId="0" fontId="88" fillId="72" borderId="14" applyNumberFormat="0" applyAlignment="0" applyProtection="0"/>
    <xf numFmtId="0" fontId="49" fillId="27" borderId="1" applyNumberFormat="0" applyAlignment="0" applyProtection="0"/>
    <xf numFmtId="0" fontId="49" fillId="61" borderId="1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8" borderId="0" applyNumberFormat="0" applyBorder="0" applyAlignment="0" applyProtection="0"/>
    <xf numFmtId="0" fontId="54" fillId="10" borderId="0" applyNumberFormat="0" applyBorder="0" applyAlignment="0" applyProtection="0"/>
    <xf numFmtId="0" fontId="89" fillId="0" borderId="16" applyNumberFormat="0" applyFill="0" applyAlignment="0" applyProtection="0"/>
    <xf numFmtId="0" fontId="55" fillId="0" borderId="4" applyNumberFormat="0" applyFill="0" applyAlignment="0" applyProtection="0"/>
    <xf numFmtId="0" fontId="90" fillId="0" borderId="17" applyNumberFormat="0" applyFill="0" applyAlignment="0" applyProtection="0"/>
    <xf numFmtId="0" fontId="56" fillId="0" borderId="6" applyNumberFormat="0" applyFill="0" applyAlignment="0" applyProtection="0"/>
    <xf numFmtId="0" fontId="91" fillId="0" borderId="18" applyNumberFormat="0" applyFill="0" applyAlignment="0" applyProtection="0"/>
    <xf numFmtId="0" fontId="57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8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92" fillId="0" borderId="19" applyNumberFormat="0" applyFill="0" applyAlignment="0" applyProtection="0"/>
    <xf numFmtId="0" fontId="63" fillId="0" borderId="13" applyNumberFormat="0" applyFill="0" applyAlignment="0" applyProtection="0"/>
    <xf numFmtId="0" fontId="50" fillId="58" borderId="2" applyNumberFormat="0" applyAlignment="0" applyProtection="0"/>
    <xf numFmtId="0" fontId="50" fillId="62" borderId="2" applyNumberFormat="0" applyAlignment="0" applyProtection="0"/>
    <xf numFmtId="0" fontId="93" fillId="73" borderId="20" applyNumberFormat="0" applyAlignment="0" applyProtection="0"/>
    <xf numFmtId="0" fontId="50" fillId="58" borderId="2" applyNumberFormat="0" applyAlignment="0" applyProtection="0"/>
    <xf numFmtId="0" fontId="50" fillId="62" borderId="2" applyNumberFormat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5" fillId="74" borderId="0" applyNumberFormat="0" applyBorder="0" applyAlignment="0" applyProtection="0"/>
    <xf numFmtId="0" fontId="60" fillId="29" borderId="0" applyNumberFormat="0" applyBorder="0" applyAlignment="0" applyProtection="0"/>
    <xf numFmtId="0" fontId="60" fillId="63" borderId="0" applyNumberFormat="0" applyBorder="0" applyAlignment="0" applyProtection="0"/>
    <xf numFmtId="0" fontId="60" fillId="29" borderId="0" applyNumberFormat="0" applyBorder="0" applyAlignment="0" applyProtection="0"/>
    <xf numFmtId="0" fontId="49" fillId="27" borderId="1" applyNumberFormat="0" applyAlignment="0" applyProtection="0"/>
    <xf numFmtId="0" fontId="49" fillId="61" borderId="1" applyNumberFormat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6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9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6" fillId="0" borderId="0">
      <alignment/>
      <protection/>
    </xf>
    <xf numFmtId="0" fontId="98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41" fillId="0" borderId="0">
      <alignment/>
      <protection/>
    </xf>
    <xf numFmtId="0" fontId="27" fillId="0" borderId="0">
      <alignment/>
      <protection/>
    </xf>
    <xf numFmtId="0" fontId="11" fillId="0" borderId="0">
      <alignment/>
      <protection/>
    </xf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99" fillId="75" borderId="0" applyNumberFormat="0" applyBorder="0" applyAlignment="0" applyProtection="0"/>
    <xf numFmtId="0" fontId="48" fillId="5" borderId="0" applyNumberFormat="0" applyBorder="0" applyAlignment="0" applyProtection="0"/>
    <xf numFmtId="0" fontId="48" fillId="7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7" borderId="0" applyNumberFormat="0" applyBorder="0" applyAlignment="0" applyProtection="0"/>
    <xf numFmtId="0" fontId="10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76" borderId="21" applyNumberFormat="0" applyFont="0" applyAlignment="0" applyProtection="0"/>
    <xf numFmtId="0" fontId="11" fillId="12" borderId="11" applyNumberFormat="0" applyFont="0" applyAlignment="0" applyProtection="0"/>
    <xf numFmtId="0" fontId="73" fillId="64" borderId="11" applyNumberFormat="0" applyAlignment="0" applyProtection="0"/>
    <xf numFmtId="0" fontId="11" fillId="12" borderId="11" applyNumberFormat="0" applyFont="0" applyAlignment="0" applyProtection="0"/>
    <xf numFmtId="0" fontId="11" fillId="12" borderId="11" applyNumberFormat="0" applyFont="0" applyAlignment="0" applyProtection="0"/>
    <xf numFmtId="0" fontId="74" fillId="64" borderId="11" applyNumberFormat="0" applyAlignment="0" applyProtection="0"/>
    <xf numFmtId="9" fontId="0" fillId="0" borderId="0" applyFont="0" applyFill="0" applyBorder="0" applyAlignment="0" applyProtection="0"/>
    <xf numFmtId="0" fontId="61" fillId="27" borderId="12" applyNumberFormat="0" applyAlignment="0" applyProtection="0"/>
    <xf numFmtId="0" fontId="101" fillId="0" borderId="22" applyNumberFormat="0" applyFill="0" applyAlignment="0" applyProtection="0"/>
    <xf numFmtId="0" fontId="59" fillId="0" borderId="10" applyNumberFormat="0" applyFill="0" applyAlignment="0" applyProtection="0"/>
    <xf numFmtId="0" fontId="60" fillId="29" borderId="0" applyNumberFormat="0" applyBorder="0" applyAlignment="0" applyProtection="0"/>
    <xf numFmtId="0" fontId="60" fillId="63" borderId="0" applyNumberFormat="0" applyBorder="0" applyAlignment="0" applyProtection="0"/>
    <xf numFmtId="0" fontId="41" fillId="0" borderId="0">
      <alignment/>
      <protection/>
    </xf>
    <xf numFmtId="0" fontId="18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03" fillId="77" borderId="0" applyNumberFormat="0" applyBorder="0" applyAlignment="0" applyProtection="0"/>
    <xf numFmtId="0" fontId="54" fillId="8" borderId="0" applyNumberFormat="0" applyBorder="0" applyAlignment="0" applyProtection="0"/>
    <xf numFmtId="0" fontId="54" fillId="10" borderId="0" applyNumberFormat="0" applyBorder="0" applyAlignment="0" applyProtection="0"/>
  </cellStyleXfs>
  <cellXfs count="422">
    <xf numFmtId="0" fontId="0" fillId="0" borderId="0" xfId="0" applyFont="1" applyAlignment="1">
      <alignment/>
    </xf>
    <xf numFmtId="0" fontId="2" fillId="0" borderId="0" xfId="391">
      <alignment/>
      <protection/>
    </xf>
    <xf numFmtId="0" fontId="2" fillId="78" borderId="0" xfId="391" applyFill="1">
      <alignment/>
      <protection/>
    </xf>
    <xf numFmtId="0" fontId="8" fillId="0" borderId="0" xfId="391" applyFont="1" applyAlignment="1">
      <alignment vertical="center"/>
      <protection/>
    </xf>
    <xf numFmtId="0" fontId="2" fillId="0" borderId="0" xfId="391" applyFont="1" applyAlignment="1">
      <alignment horizontal="left" vertical="center"/>
      <protection/>
    </xf>
    <xf numFmtId="0" fontId="2" fillId="0" borderId="0" xfId="391" applyAlignment="1">
      <alignment horizontal="center" vertical="center"/>
      <protection/>
    </xf>
    <xf numFmtId="0" fontId="2" fillId="0" borderId="0" xfId="391" applyFill="1">
      <alignment/>
      <protection/>
    </xf>
    <xf numFmtId="3" fontId="2" fillId="0" borderId="0" xfId="391" applyNumberFormat="1">
      <alignment/>
      <protection/>
    </xf>
    <xf numFmtId="0" fontId="2" fillId="79" borderId="0" xfId="391" applyFill="1">
      <alignment/>
      <protection/>
    </xf>
    <xf numFmtId="0" fontId="9" fillId="0" borderId="0" xfId="391" applyFont="1">
      <alignment/>
      <protection/>
    </xf>
    <xf numFmtId="0" fontId="2" fillId="0" borderId="0" xfId="391" applyBorder="1">
      <alignment/>
      <protection/>
    </xf>
    <xf numFmtId="1" fontId="2" fillId="0" borderId="0" xfId="399" applyNumberFormat="1" applyFont="1" applyFill="1" applyProtection="1">
      <alignment/>
      <protection locked="0"/>
    </xf>
    <xf numFmtId="1" fontId="7" fillId="0" borderId="0" xfId="399" applyNumberFormat="1" applyFont="1" applyFill="1" applyAlignment="1" applyProtection="1">
      <alignment horizontal="right"/>
      <protection locked="0"/>
    </xf>
    <xf numFmtId="1" fontId="2" fillId="0" borderId="0" xfId="399" applyNumberFormat="1" applyFont="1" applyFill="1" applyBorder="1" applyProtection="1">
      <alignment/>
      <protection locked="0"/>
    </xf>
    <xf numFmtId="1" fontId="2" fillId="0" borderId="0" xfId="399" applyNumberFormat="1" applyFont="1" applyFill="1" applyBorder="1" applyAlignment="1" applyProtection="1">
      <alignment horizontal="center" vertical="center"/>
      <protection locked="0"/>
    </xf>
    <xf numFmtId="1" fontId="16" fillId="0" borderId="0" xfId="399" applyNumberFormat="1" applyFont="1" applyFill="1" applyProtection="1">
      <alignment/>
      <protection locked="0"/>
    </xf>
    <xf numFmtId="1" fontId="2" fillId="0" borderId="0" xfId="399" applyNumberFormat="1" applyFont="1" applyFill="1" applyBorder="1" applyAlignment="1" applyProtection="1">
      <alignment horizontal="center"/>
      <protection/>
    </xf>
    <xf numFmtId="1" fontId="13" fillId="0" borderId="0" xfId="399" applyNumberFormat="1" applyFont="1" applyFill="1" applyAlignment="1" applyProtection="1">
      <alignment vertical="center"/>
      <protection locked="0"/>
    </xf>
    <xf numFmtId="1" fontId="2" fillId="0" borderId="0" xfId="399" applyNumberFormat="1" applyFont="1" applyFill="1" applyBorder="1" applyAlignment="1" applyProtection="1">
      <alignment vertical="center"/>
      <protection locked="0"/>
    </xf>
    <xf numFmtId="1" fontId="13" fillId="0" borderId="0" xfId="399" applyNumberFormat="1" applyFont="1" applyFill="1" applyBorder="1" applyAlignment="1" applyProtection="1">
      <alignment horizontal="center" vertical="center"/>
      <protection locked="0"/>
    </xf>
    <xf numFmtId="1" fontId="19" fillId="0" borderId="0" xfId="399" applyNumberFormat="1" applyFont="1" applyFill="1" applyBorder="1" applyProtection="1">
      <alignment/>
      <protection locked="0"/>
    </xf>
    <xf numFmtId="0" fontId="23" fillId="0" borderId="0" xfId="404" applyFont="1" applyFill="1">
      <alignment/>
      <protection/>
    </xf>
    <xf numFmtId="0" fontId="25" fillId="0" borderId="0" xfId="404" applyFont="1" applyFill="1" applyBorder="1" applyAlignment="1">
      <alignment horizontal="center"/>
      <protection/>
    </xf>
    <xf numFmtId="0" fontId="25" fillId="0" borderId="0" xfId="404" applyFont="1" applyFill="1">
      <alignment/>
      <protection/>
    </xf>
    <xf numFmtId="0" fontId="27" fillId="0" borderId="0" xfId="404" applyFont="1" applyFill="1" applyAlignment="1">
      <alignment vertical="center"/>
      <protection/>
    </xf>
    <xf numFmtId="0" fontId="28" fillId="0" borderId="0" xfId="404" applyFont="1" applyFill="1">
      <alignment/>
      <protection/>
    </xf>
    <xf numFmtId="0" fontId="28" fillId="0" borderId="0" xfId="404" applyFont="1" applyFill="1" applyAlignment="1">
      <alignment vertical="center"/>
      <protection/>
    </xf>
    <xf numFmtId="0" fontId="28" fillId="0" borderId="0" xfId="404" applyFont="1" applyFill="1" applyAlignment="1">
      <alignment wrapText="1"/>
      <protection/>
    </xf>
    <xf numFmtId="3" fontId="26" fillId="0" borderId="3" xfId="404" applyNumberFormat="1" applyFont="1" applyFill="1" applyBorder="1" applyAlignment="1">
      <alignment horizontal="center" vertical="center"/>
      <protection/>
    </xf>
    <xf numFmtId="0" fontId="25" fillId="0" borderId="0" xfId="404" applyFont="1" applyFill="1" applyAlignment="1">
      <alignment vertical="center"/>
      <protection/>
    </xf>
    <xf numFmtId="3" fontId="32" fillId="0" borderId="0" xfId="404" applyNumberFormat="1" applyFont="1" applyFill="1" applyAlignment="1">
      <alignment horizontal="center" vertical="center"/>
      <protection/>
    </xf>
    <xf numFmtId="3" fontId="31" fillId="0" borderId="3" xfId="404" applyNumberFormat="1" applyFont="1" applyFill="1" applyBorder="1" applyAlignment="1">
      <alignment horizontal="center" vertical="center"/>
      <protection/>
    </xf>
    <xf numFmtId="3" fontId="28" fillId="0" borderId="0" xfId="404" applyNumberFormat="1" applyFont="1" applyFill="1">
      <alignment/>
      <protection/>
    </xf>
    <xf numFmtId="173" fontId="28" fillId="0" borderId="0" xfId="404" applyNumberFormat="1" applyFont="1" applyFill="1">
      <alignment/>
      <protection/>
    </xf>
    <xf numFmtId="0" fontId="36" fillId="0" borderId="0" xfId="388" applyFont="1">
      <alignment/>
      <protection/>
    </xf>
    <xf numFmtId="0" fontId="28" fillId="0" borderId="0" xfId="388" applyFont="1">
      <alignment/>
      <protection/>
    </xf>
    <xf numFmtId="0" fontId="36" fillId="0" borderId="0" xfId="388" applyFont="1" applyBorder="1">
      <alignment/>
      <protection/>
    </xf>
    <xf numFmtId="0" fontId="2" fillId="0" borderId="0" xfId="402" applyFont="1" applyAlignment="1">
      <alignment vertical="top"/>
      <protection/>
    </xf>
    <xf numFmtId="0" fontId="40" fillId="0" borderId="0" xfId="388" applyFont="1" applyAlignment="1">
      <alignment vertical="top"/>
      <protection/>
    </xf>
    <xf numFmtId="0" fontId="2" fillId="0" borderId="0" xfId="402" applyFont="1" applyFill="1" applyAlignment="1">
      <alignment vertical="top"/>
      <protection/>
    </xf>
    <xf numFmtId="0" fontId="34" fillId="0" borderId="0" xfId="402" applyFont="1" applyFill="1" applyAlignment="1">
      <alignment horizontal="center" vertical="top" wrapText="1"/>
      <protection/>
    </xf>
    <xf numFmtId="0" fontId="40" fillId="0" borderId="0" xfId="402" applyFont="1" applyFill="1" applyAlignment="1">
      <alignment horizontal="right" vertical="center"/>
      <protection/>
    </xf>
    <xf numFmtId="0" fontId="35" fillId="0" borderId="0" xfId="402" applyFont="1" applyFill="1" applyAlignment="1">
      <alignment horizontal="center" vertical="top" wrapText="1"/>
      <protection/>
    </xf>
    <xf numFmtId="0" fontId="35" fillId="0" borderId="3" xfId="402" applyFont="1" applyBorder="1" applyAlignment="1">
      <alignment horizontal="center" vertical="center" wrapText="1"/>
      <protection/>
    </xf>
    <xf numFmtId="0" fontId="13" fillId="0" borderId="0" xfId="402" applyFont="1" applyAlignment="1">
      <alignment horizontal="center" vertical="center"/>
      <protection/>
    </xf>
    <xf numFmtId="0" fontId="21" fillId="0" borderId="0" xfId="402" applyFont="1" applyAlignment="1">
      <alignment horizontal="center" vertical="center"/>
      <protection/>
    </xf>
    <xf numFmtId="3" fontId="21" fillId="0" borderId="3" xfId="388" applyNumberFormat="1" applyFont="1" applyBorder="1" applyAlignment="1">
      <alignment horizontal="center" vertical="center"/>
      <protection/>
    </xf>
    <xf numFmtId="172" fontId="21" fillId="0" borderId="3" xfId="388" applyNumberFormat="1" applyFont="1" applyBorder="1" applyAlignment="1">
      <alignment horizontal="center" vertical="center"/>
      <protection/>
    </xf>
    <xf numFmtId="173" fontId="21" fillId="0" borderId="0" xfId="402" applyNumberFormat="1" applyFont="1" applyAlignment="1">
      <alignment horizontal="center" vertical="center"/>
      <protection/>
    </xf>
    <xf numFmtId="172" fontId="2" fillId="0" borderId="0" xfId="402" applyNumberFormat="1" applyFont="1" applyAlignment="1">
      <alignment vertical="center"/>
      <protection/>
    </xf>
    <xf numFmtId="173" fontId="21" fillId="80" borderId="0" xfId="402" applyNumberFormat="1" applyFont="1" applyFill="1" applyAlignment="1">
      <alignment horizontal="center" vertical="center"/>
      <protection/>
    </xf>
    <xf numFmtId="172" fontId="21" fillId="0" borderId="3" xfId="388" applyNumberFormat="1" applyFont="1" applyFill="1" applyBorder="1" applyAlignment="1">
      <alignment horizontal="center" vertical="center"/>
      <protection/>
    </xf>
    <xf numFmtId="0" fontId="2" fillId="0" borderId="0" xfId="402" applyFont="1">
      <alignment/>
      <protection/>
    </xf>
    <xf numFmtId="0" fontId="30" fillId="0" borderId="0" xfId="404" applyFont="1" applyFill="1" applyAlignment="1">
      <alignment horizontal="center"/>
      <protection/>
    </xf>
    <xf numFmtId="0" fontId="26" fillId="0" borderId="3" xfId="404" applyFont="1" applyFill="1" applyBorder="1" applyAlignment="1">
      <alignment horizontal="center" vertical="center" wrapText="1"/>
      <protection/>
    </xf>
    <xf numFmtId="0" fontId="22" fillId="0" borderId="3" xfId="404" applyFont="1" applyFill="1" applyBorder="1" applyAlignment="1">
      <alignment horizontal="center" vertical="center" wrapText="1"/>
      <protection/>
    </xf>
    <xf numFmtId="0" fontId="22" fillId="0" borderId="23" xfId="404" applyFont="1" applyFill="1" applyBorder="1" applyAlignment="1">
      <alignment horizontal="center" vertical="center" wrapText="1"/>
      <protection/>
    </xf>
    <xf numFmtId="172" fontId="26" fillId="0" borderId="23" xfId="404" applyNumberFormat="1" applyFont="1" applyFill="1" applyBorder="1" applyAlignment="1">
      <alignment horizontal="center" vertical="center"/>
      <protection/>
    </xf>
    <xf numFmtId="0" fontId="21" fillId="0" borderId="24" xfId="400" applyFont="1" applyBorder="1" applyAlignment="1">
      <alignment vertical="center" wrapText="1"/>
      <protection/>
    </xf>
    <xf numFmtId="172" fontId="31" fillId="0" borderId="23" xfId="404" applyNumberFormat="1" applyFont="1" applyFill="1" applyBorder="1" applyAlignment="1">
      <alignment horizontal="center" vertical="center"/>
      <protection/>
    </xf>
    <xf numFmtId="0" fontId="21" fillId="0" borderId="25" xfId="400" applyFont="1" applyBorder="1" applyAlignment="1">
      <alignment vertical="center" wrapText="1"/>
      <protection/>
    </xf>
    <xf numFmtId="3" fontId="31" fillId="0" borderId="26" xfId="404" applyNumberFormat="1" applyFont="1" applyFill="1" applyBorder="1" applyAlignment="1">
      <alignment horizontal="center" vertical="center"/>
      <protection/>
    </xf>
    <xf numFmtId="172" fontId="31" fillId="0" borderId="27" xfId="404" applyNumberFormat="1" applyFont="1" applyFill="1" applyBorder="1" applyAlignment="1">
      <alignment horizontal="center" vertical="center"/>
      <protection/>
    </xf>
    <xf numFmtId="1" fontId="13" fillId="0" borderId="0" xfId="399" applyNumberFormat="1" applyFont="1" applyFill="1" applyBorder="1" applyAlignment="1" applyProtection="1">
      <alignment horizontal="center" vertical="center" wrapText="1"/>
      <protection/>
    </xf>
    <xf numFmtId="14" fontId="26" fillId="0" borderId="23" xfId="350" applyNumberFormat="1" applyFont="1" applyBorder="1" applyAlignment="1">
      <alignment horizontal="center" vertical="center" wrapText="1"/>
      <protection/>
    </xf>
    <xf numFmtId="0" fontId="26" fillId="0" borderId="24" xfId="404" applyFont="1" applyFill="1" applyBorder="1" applyAlignment="1">
      <alignment horizontal="center" vertical="center" wrapText="1"/>
      <protection/>
    </xf>
    <xf numFmtId="3" fontId="26" fillId="78" borderId="3" xfId="404" applyNumberFormat="1" applyFont="1" applyFill="1" applyBorder="1" applyAlignment="1">
      <alignment horizontal="center" vertical="center"/>
      <protection/>
    </xf>
    <xf numFmtId="3" fontId="104" fillId="78" borderId="3" xfId="404" applyNumberFormat="1" applyFont="1" applyFill="1" applyBorder="1" applyAlignment="1">
      <alignment horizontal="center" vertical="center"/>
      <protection/>
    </xf>
    <xf numFmtId="3" fontId="104" fillId="78" borderId="28" xfId="404" applyNumberFormat="1" applyFont="1" applyFill="1" applyBorder="1" applyAlignment="1">
      <alignment horizontal="center" vertical="center"/>
      <protection/>
    </xf>
    <xf numFmtId="172" fontId="26" fillId="0" borderId="23" xfId="404" applyNumberFormat="1" applyFont="1" applyFill="1" applyBorder="1" applyAlignment="1">
      <alignment horizontal="center" vertical="center" wrapText="1"/>
      <protection/>
    </xf>
    <xf numFmtId="0" fontId="31" fillId="0" borderId="24" xfId="404" applyFont="1" applyFill="1" applyBorder="1" applyAlignment="1">
      <alignment horizontal="left" vertical="center" wrapText="1"/>
      <protection/>
    </xf>
    <xf numFmtId="3" fontId="105" fillId="78" borderId="28" xfId="404" applyNumberFormat="1" applyFont="1" applyFill="1" applyBorder="1" applyAlignment="1">
      <alignment horizontal="center" vertical="center"/>
      <protection/>
    </xf>
    <xf numFmtId="172" fontId="31" fillId="0" borderId="23" xfId="404" applyNumberFormat="1" applyFont="1" applyFill="1" applyBorder="1" applyAlignment="1">
      <alignment horizontal="center" vertical="center" wrapText="1"/>
      <protection/>
    </xf>
    <xf numFmtId="0" fontId="31" fillId="0" borderId="25" xfId="404" applyFont="1" applyFill="1" applyBorder="1" applyAlignment="1">
      <alignment horizontal="left" vertical="center" wrapText="1"/>
      <protection/>
    </xf>
    <xf numFmtId="3" fontId="105" fillId="78" borderId="29" xfId="404" applyNumberFormat="1" applyFont="1" applyFill="1" applyBorder="1" applyAlignment="1">
      <alignment horizontal="center" vertical="center"/>
      <protection/>
    </xf>
    <xf numFmtId="172" fontId="31" fillId="0" borderId="27" xfId="404" applyNumberFormat="1" applyFont="1" applyFill="1" applyBorder="1" applyAlignment="1">
      <alignment horizontal="center" vertical="center" wrapText="1"/>
      <protection/>
    </xf>
    <xf numFmtId="49" fontId="39" fillId="0" borderId="30" xfId="388" applyNumberFormat="1" applyFont="1" applyFill="1" applyBorder="1" applyAlignment="1">
      <alignment horizontal="center" vertical="center" wrapText="1"/>
      <protection/>
    </xf>
    <xf numFmtId="172" fontId="27" fillId="0" borderId="31" xfId="388" applyNumberFormat="1" applyFont="1" applyFill="1" applyBorder="1" applyAlignment="1">
      <alignment horizontal="center" vertical="center"/>
      <protection/>
    </xf>
    <xf numFmtId="172" fontId="33" fillId="0" borderId="32" xfId="388" applyNumberFormat="1" applyFont="1" applyFill="1" applyBorder="1" applyAlignment="1">
      <alignment horizontal="center" vertical="center"/>
      <protection/>
    </xf>
    <xf numFmtId="172" fontId="27" fillId="0" borderId="33" xfId="388" applyNumberFormat="1" applyFont="1" applyFill="1" applyBorder="1" applyAlignment="1">
      <alignment horizontal="center" vertical="center"/>
      <protection/>
    </xf>
    <xf numFmtId="172" fontId="33" fillId="0" borderId="34" xfId="388" applyNumberFormat="1" applyFont="1" applyFill="1" applyBorder="1" applyAlignment="1">
      <alignment horizontal="center" vertical="center"/>
      <protection/>
    </xf>
    <xf numFmtId="172" fontId="27" fillId="0" borderId="35" xfId="388" applyNumberFormat="1" applyFont="1" applyFill="1" applyBorder="1" applyAlignment="1">
      <alignment horizontal="center" vertical="center"/>
      <protection/>
    </xf>
    <xf numFmtId="0" fontId="25" fillId="0" borderId="0" xfId="388" applyFont="1" applyBorder="1" applyAlignment="1">
      <alignment horizontal="left" vertical="top" wrapText="1"/>
      <protection/>
    </xf>
    <xf numFmtId="0" fontId="36" fillId="0" borderId="0" xfId="388" applyFont="1" applyFill="1">
      <alignment/>
      <protection/>
    </xf>
    <xf numFmtId="0" fontId="25" fillId="0" borderId="0" xfId="388" applyFont="1">
      <alignment/>
      <protection/>
    </xf>
    <xf numFmtId="0" fontId="25" fillId="0" borderId="0" xfId="388" applyFont="1" applyBorder="1">
      <alignment/>
      <protection/>
    </xf>
    <xf numFmtId="0" fontId="36" fillId="0" borderId="0" xfId="388" applyFont="1">
      <alignment/>
      <protection/>
    </xf>
    <xf numFmtId="0" fontId="31" fillId="0" borderId="0" xfId="388" applyFont="1" applyFill="1" applyAlignment="1">
      <alignment/>
      <protection/>
    </xf>
    <xf numFmtId="0" fontId="37" fillId="0" borderId="0" xfId="403" applyFont="1" applyFill="1" applyBorder="1" applyAlignment="1">
      <alignment horizontal="left"/>
      <protection/>
    </xf>
    <xf numFmtId="0" fontId="28" fillId="0" borderId="0" xfId="388" applyFont="1" applyFill="1" applyAlignment="1">
      <alignment/>
      <protection/>
    </xf>
    <xf numFmtId="0" fontId="11" fillId="0" borderId="0" xfId="388" applyFill="1">
      <alignment/>
      <protection/>
    </xf>
    <xf numFmtId="0" fontId="28" fillId="0" borderId="0" xfId="388" applyFont="1" applyFill="1" applyAlignment="1">
      <alignment horizontal="center" vertical="center" wrapText="1"/>
      <protection/>
    </xf>
    <xf numFmtId="49" fontId="43" fillId="0" borderId="3" xfId="388" applyNumberFormat="1" applyFont="1" applyFill="1" applyBorder="1" applyAlignment="1">
      <alignment horizontal="center" vertical="center" wrapText="1"/>
      <protection/>
    </xf>
    <xf numFmtId="49" fontId="43" fillId="0" borderId="36" xfId="388" applyNumberFormat="1" applyFont="1" applyFill="1" applyBorder="1" applyAlignment="1">
      <alignment horizontal="center" vertical="center" wrapText="1"/>
      <protection/>
    </xf>
    <xf numFmtId="0" fontId="43" fillId="0" borderId="0" xfId="388" applyFont="1" applyFill="1" applyAlignment="1">
      <alignment horizontal="center" vertical="center" wrapText="1"/>
      <protection/>
    </xf>
    <xf numFmtId="0" fontId="27" fillId="0" borderId="3" xfId="388" applyFont="1" applyFill="1" applyBorder="1" applyAlignment="1">
      <alignment horizontal="center" vertical="center" wrapText="1"/>
      <protection/>
    </xf>
    <xf numFmtId="0" fontId="14" fillId="0" borderId="0" xfId="388" applyFont="1" applyFill="1" applyAlignment="1">
      <alignment vertical="center" wrapText="1"/>
      <protection/>
    </xf>
    <xf numFmtId="0" fontId="28" fillId="0" borderId="0" xfId="388" applyFont="1" applyFill="1" applyAlignment="1">
      <alignment horizontal="center"/>
      <protection/>
    </xf>
    <xf numFmtId="0" fontId="13" fillId="0" borderId="0" xfId="388" applyFont="1" applyFill="1" applyAlignment="1">
      <alignment horizontal="left" vertical="center" wrapText="1"/>
      <protection/>
    </xf>
    <xf numFmtId="49" fontId="43" fillId="0" borderId="37" xfId="388" applyNumberFormat="1" applyFont="1" applyFill="1" applyBorder="1" applyAlignment="1">
      <alignment horizontal="center" vertical="center" wrapText="1"/>
      <protection/>
    </xf>
    <xf numFmtId="0" fontId="7" fillId="0" borderId="3" xfId="391" applyFont="1" applyFill="1" applyBorder="1" applyAlignment="1">
      <alignment horizontal="center" vertical="center"/>
      <protection/>
    </xf>
    <xf numFmtId="0" fontId="7" fillId="0" borderId="3" xfId="391" applyFont="1" applyFill="1" applyBorder="1" applyAlignment="1">
      <alignment horizontal="center" wrapText="1"/>
      <protection/>
    </xf>
    <xf numFmtId="0" fontId="5" fillId="0" borderId="3" xfId="391" applyFont="1" applyFill="1" applyBorder="1" applyAlignment="1">
      <alignment vertical="center" wrapText="1"/>
      <protection/>
    </xf>
    <xf numFmtId="173" fontId="40" fillId="0" borderId="3" xfId="391" applyNumberFormat="1" applyFont="1" applyFill="1" applyBorder="1" applyAlignment="1">
      <alignment horizontal="center" vertical="center"/>
      <protection/>
    </xf>
    <xf numFmtId="172" fontId="40" fillId="0" borderId="3" xfId="391" applyNumberFormat="1" applyFont="1" applyFill="1" applyBorder="1" applyAlignment="1">
      <alignment horizontal="center" vertical="center"/>
      <protection/>
    </xf>
    <xf numFmtId="0" fontId="5" fillId="0" borderId="38" xfId="391" applyFont="1" applyFill="1" applyBorder="1" applyAlignment="1">
      <alignment horizontal="left" vertical="center" wrapText="1" indent="4"/>
      <protection/>
    </xf>
    <xf numFmtId="173" fontId="40" fillId="0" borderId="38" xfId="391" applyNumberFormat="1" applyFont="1" applyFill="1" applyBorder="1" applyAlignment="1">
      <alignment horizontal="center" vertical="center"/>
      <protection/>
    </xf>
    <xf numFmtId="172" fontId="40" fillId="0" borderId="38" xfId="391" applyNumberFormat="1" applyFont="1" applyFill="1" applyBorder="1" applyAlignment="1">
      <alignment horizontal="center" vertical="center"/>
      <protection/>
    </xf>
    <xf numFmtId="173" fontId="21" fillId="0" borderId="3" xfId="391" applyNumberFormat="1" applyFont="1" applyFill="1" applyBorder="1" applyAlignment="1">
      <alignment horizontal="center" vertical="center"/>
      <protection/>
    </xf>
    <xf numFmtId="0" fontId="5" fillId="0" borderId="38" xfId="391" applyFont="1" applyFill="1" applyBorder="1" applyAlignment="1">
      <alignment vertical="center" wrapText="1"/>
      <protection/>
    </xf>
    <xf numFmtId="173" fontId="40" fillId="0" borderId="39" xfId="391" applyNumberFormat="1" applyFont="1" applyFill="1" applyBorder="1" applyAlignment="1">
      <alignment horizontal="center" vertical="center"/>
      <protection/>
    </xf>
    <xf numFmtId="0" fontId="67" fillId="0" borderId="3" xfId="391" applyFont="1" applyFill="1" applyBorder="1" applyAlignment="1">
      <alignment horizontal="center" vertical="center" wrapText="1"/>
      <protection/>
    </xf>
    <xf numFmtId="0" fontId="7" fillId="0" borderId="3" xfId="391" applyFont="1" applyFill="1" applyBorder="1" applyAlignment="1">
      <alignment horizontal="center" vertical="center" wrapText="1"/>
      <protection/>
    </xf>
    <xf numFmtId="0" fontId="40" fillId="0" borderId="3" xfId="391" applyFont="1" applyFill="1" applyBorder="1" applyAlignment="1">
      <alignment horizontal="center" vertical="center"/>
      <protection/>
    </xf>
    <xf numFmtId="0" fontId="106" fillId="0" borderId="3" xfId="355" applyFont="1" applyFill="1" applyBorder="1" applyAlignment="1">
      <alignment vertical="center" wrapText="1"/>
      <protection/>
    </xf>
    <xf numFmtId="49" fontId="40" fillId="0" borderId="3" xfId="391" applyNumberFormat="1" applyFont="1" applyFill="1" applyBorder="1" applyAlignment="1">
      <alignment horizontal="center" vertical="center"/>
      <protection/>
    </xf>
    <xf numFmtId="0" fontId="10" fillId="0" borderId="3" xfId="392" applyFont="1" applyFill="1" applyBorder="1" applyAlignment="1">
      <alignment horizontal="left" vertical="center" wrapText="1"/>
      <protection/>
    </xf>
    <xf numFmtId="0" fontId="10" fillId="0" borderId="38" xfId="392" applyFont="1" applyFill="1" applyBorder="1" applyAlignment="1">
      <alignment horizontal="left" vertical="center" wrapText="1"/>
      <protection/>
    </xf>
    <xf numFmtId="0" fontId="4" fillId="0" borderId="38" xfId="392" applyFont="1" applyFill="1" applyBorder="1" applyAlignment="1">
      <alignment horizontal="left" vertical="center" wrapText="1"/>
      <protection/>
    </xf>
    <xf numFmtId="0" fontId="5" fillId="0" borderId="3" xfId="393" applyFont="1" applyBorder="1" applyAlignment="1">
      <alignment horizontal="left" vertical="center" wrapText="1"/>
      <protection/>
    </xf>
    <xf numFmtId="3" fontId="40" fillId="0" borderId="38" xfId="391" applyNumberFormat="1" applyFont="1" applyFill="1" applyBorder="1" applyAlignment="1">
      <alignment horizontal="center" vertical="center"/>
      <protection/>
    </xf>
    <xf numFmtId="3" fontId="21" fillId="0" borderId="3" xfId="388" applyNumberFormat="1" applyFont="1" applyFill="1" applyBorder="1" applyAlignment="1">
      <alignment horizontal="center" vertical="center"/>
      <protection/>
    </xf>
    <xf numFmtId="1" fontId="13" fillId="80" borderId="0" xfId="399" applyNumberFormat="1" applyFont="1" applyFill="1" applyAlignment="1" applyProtection="1">
      <alignment vertical="center"/>
      <protection locked="0"/>
    </xf>
    <xf numFmtId="1" fontId="2" fillId="80" borderId="0" xfId="399" applyNumberFormat="1" applyFont="1" applyFill="1" applyProtection="1">
      <alignment/>
      <protection locked="0"/>
    </xf>
    <xf numFmtId="1" fontId="8" fillId="78" borderId="0" xfId="399" applyNumberFormat="1" applyFont="1" applyFill="1" applyProtection="1">
      <alignment/>
      <protection locked="0"/>
    </xf>
    <xf numFmtId="1" fontId="3" fillId="78" borderId="0" xfId="399" applyNumberFormat="1" applyFont="1" applyFill="1" applyAlignment="1" applyProtection="1">
      <alignment/>
      <protection locked="0"/>
    </xf>
    <xf numFmtId="1" fontId="12" fillId="78" borderId="0" xfId="399" applyNumberFormat="1" applyFont="1" applyFill="1" applyAlignment="1" applyProtection="1">
      <alignment horizontal="center"/>
      <protection locked="0"/>
    </xf>
    <xf numFmtId="1" fontId="2" fillId="78" borderId="0" xfId="399" applyNumberFormat="1" applyFont="1" applyFill="1" applyProtection="1">
      <alignment/>
      <protection locked="0"/>
    </xf>
    <xf numFmtId="1" fontId="2" fillId="78" borderId="0" xfId="399" applyNumberFormat="1" applyFont="1" applyFill="1" applyAlignment="1" applyProtection="1">
      <alignment/>
      <protection locked="0"/>
    </xf>
    <xf numFmtId="1" fontId="7" fillId="78" borderId="0" xfId="399" applyNumberFormat="1" applyFont="1" applyFill="1" applyAlignment="1" applyProtection="1">
      <alignment horizontal="right"/>
      <protection locked="0"/>
    </xf>
    <xf numFmtId="1" fontId="5" fillId="78" borderId="0" xfId="399" applyNumberFormat="1" applyFont="1" applyFill="1" applyProtection="1">
      <alignment/>
      <protection locked="0"/>
    </xf>
    <xf numFmtId="1" fontId="12" fillId="78" borderId="0" xfId="399" applyNumberFormat="1" applyFont="1" applyFill="1" applyBorder="1" applyAlignment="1" applyProtection="1">
      <alignment horizontal="center"/>
      <protection locked="0"/>
    </xf>
    <xf numFmtId="1" fontId="2" fillId="78" borderId="0" xfId="399" applyNumberFormat="1" applyFont="1" applyFill="1" applyBorder="1" applyProtection="1">
      <alignment/>
      <protection locked="0"/>
    </xf>
    <xf numFmtId="1" fontId="13" fillId="78" borderId="40" xfId="399" applyNumberFormat="1" applyFont="1" applyFill="1" applyBorder="1" applyAlignment="1" applyProtection="1">
      <alignment horizontal="center" vertical="center" wrapText="1"/>
      <protection locked="0"/>
    </xf>
    <xf numFmtId="1" fontId="13" fillId="78" borderId="41" xfId="399" applyNumberFormat="1" applyFont="1" applyFill="1" applyBorder="1" applyAlignment="1" applyProtection="1">
      <alignment horizontal="center" vertical="center" wrapText="1"/>
      <protection locked="0"/>
    </xf>
    <xf numFmtId="1" fontId="13" fillId="78" borderId="0" xfId="399" applyNumberFormat="1" applyFont="1" applyFill="1" applyBorder="1" applyAlignment="1" applyProtection="1">
      <alignment horizontal="center" vertical="center" wrapText="1"/>
      <protection locked="0"/>
    </xf>
    <xf numFmtId="1" fontId="13" fillId="78" borderId="42" xfId="399" applyNumberFormat="1" applyFont="1" applyFill="1" applyBorder="1" applyAlignment="1" applyProtection="1">
      <alignment horizontal="center" vertical="center" wrapText="1"/>
      <protection locked="0"/>
    </xf>
    <xf numFmtId="1" fontId="13" fillId="78" borderId="43" xfId="399" applyNumberFormat="1" applyFont="1" applyFill="1" applyBorder="1" applyAlignment="1" applyProtection="1">
      <alignment horizontal="center" vertical="center" wrapText="1"/>
      <protection locked="0"/>
    </xf>
    <xf numFmtId="1" fontId="13" fillId="78" borderId="39" xfId="399" applyNumberFormat="1" applyFont="1" applyFill="1" applyBorder="1" applyAlignment="1" applyProtection="1">
      <alignment horizontal="center" vertical="center" wrapText="1"/>
      <protection locked="0"/>
    </xf>
    <xf numFmtId="1" fontId="2" fillId="78" borderId="44" xfId="399" applyNumberFormat="1" applyFont="1" applyFill="1" applyBorder="1" applyAlignment="1" applyProtection="1">
      <alignment horizontal="center" vertical="center" wrapText="1"/>
      <protection locked="0"/>
    </xf>
    <xf numFmtId="1" fontId="2" fillId="78" borderId="28" xfId="399" applyNumberFormat="1" applyFont="1" applyFill="1" applyBorder="1" applyAlignment="1" applyProtection="1">
      <alignment horizontal="center" vertical="center" wrapText="1"/>
      <protection locked="0"/>
    </xf>
    <xf numFmtId="1" fontId="16" fillId="78" borderId="3" xfId="399" applyNumberFormat="1" applyFont="1" applyFill="1" applyBorder="1" applyAlignment="1" applyProtection="1">
      <alignment horizontal="center" vertical="center" wrapText="1"/>
      <protection/>
    </xf>
    <xf numFmtId="1" fontId="12" fillId="78" borderId="3" xfId="399" applyNumberFormat="1" applyFont="1" applyFill="1" applyBorder="1" applyAlignment="1" applyProtection="1">
      <alignment horizontal="center" vertical="center" wrapText="1"/>
      <protection/>
    </xf>
    <xf numFmtId="1" fontId="2" fillId="78" borderId="3" xfId="399" applyNumberFormat="1" applyFont="1" applyFill="1" applyBorder="1" applyAlignment="1" applyProtection="1">
      <alignment horizontal="center" vertical="center" wrapText="1"/>
      <protection locked="0"/>
    </xf>
    <xf numFmtId="1" fontId="2" fillId="78" borderId="23" xfId="399" applyNumberFormat="1" applyFont="1" applyFill="1" applyBorder="1" applyAlignment="1" applyProtection="1">
      <alignment horizontal="center" vertical="center" wrapText="1"/>
      <protection locked="0"/>
    </xf>
    <xf numFmtId="1" fontId="12" fillId="78" borderId="3" xfId="399" applyNumberFormat="1" applyFont="1" applyFill="1" applyBorder="1" applyAlignment="1" applyProtection="1">
      <alignment horizontal="center" vertical="center" wrapText="1"/>
      <protection locked="0"/>
    </xf>
    <xf numFmtId="1" fontId="12" fillId="78" borderId="28" xfId="399" applyNumberFormat="1" applyFont="1" applyFill="1" applyBorder="1" applyAlignment="1" applyProtection="1">
      <alignment horizontal="center" vertical="center" wrapText="1"/>
      <protection locked="0"/>
    </xf>
    <xf numFmtId="1" fontId="15" fillId="78" borderId="3" xfId="399" applyNumberFormat="1" applyFont="1" applyFill="1" applyBorder="1" applyAlignment="1" applyProtection="1">
      <alignment horizontal="center" vertical="center" wrapText="1"/>
      <protection/>
    </xf>
    <xf numFmtId="1" fontId="19" fillId="78" borderId="0" xfId="399" applyNumberFormat="1" applyFont="1" applyFill="1" applyBorder="1" applyProtection="1">
      <alignment/>
      <protection locked="0"/>
    </xf>
    <xf numFmtId="173" fontId="19" fillId="78" borderId="0" xfId="399" applyNumberFormat="1" applyFont="1" applyFill="1" applyBorder="1" applyProtection="1">
      <alignment/>
      <protection locked="0"/>
    </xf>
    <xf numFmtId="1" fontId="20" fillId="78" borderId="0" xfId="399" applyNumberFormat="1" applyFont="1" applyFill="1" applyBorder="1" applyProtection="1">
      <alignment/>
      <protection locked="0"/>
    </xf>
    <xf numFmtId="3" fontId="20" fillId="78" borderId="0" xfId="399" applyNumberFormat="1" applyFont="1" applyFill="1" applyBorder="1" applyProtection="1">
      <alignment/>
      <protection locked="0"/>
    </xf>
    <xf numFmtId="3" fontId="19" fillId="78" borderId="0" xfId="399" applyNumberFormat="1" applyFont="1" applyFill="1" applyBorder="1" applyProtection="1">
      <alignment/>
      <protection locked="0"/>
    </xf>
    <xf numFmtId="1" fontId="3" fillId="78" borderId="0" xfId="399" applyNumberFormat="1" applyFont="1" applyFill="1" applyBorder="1" applyAlignment="1" applyProtection="1">
      <alignment/>
      <protection locked="0"/>
    </xf>
    <xf numFmtId="1" fontId="13" fillId="78" borderId="45" xfId="399" applyNumberFormat="1" applyFont="1" applyFill="1" applyBorder="1" applyProtection="1">
      <alignment/>
      <protection locked="0"/>
    </xf>
    <xf numFmtId="1" fontId="13" fillId="78" borderId="45" xfId="399" applyNumberFormat="1" applyFont="1" applyFill="1" applyBorder="1" applyAlignment="1" applyProtection="1">
      <alignment vertical="center"/>
      <protection locked="0"/>
    </xf>
    <xf numFmtId="1" fontId="13" fillId="78" borderId="45" xfId="399" applyNumberFormat="1" applyFont="1" applyFill="1" applyBorder="1" applyAlignment="1" applyProtection="1">
      <alignment horizontal="left"/>
      <protection locked="0"/>
    </xf>
    <xf numFmtId="1" fontId="13" fillId="78" borderId="46" xfId="399" applyNumberFormat="1" applyFont="1" applyFill="1" applyBorder="1" applyProtection="1">
      <alignment/>
      <protection locked="0"/>
    </xf>
    <xf numFmtId="1" fontId="2" fillId="78" borderId="47" xfId="399" applyNumberFormat="1" applyFont="1" applyFill="1" applyBorder="1" applyAlignment="1" applyProtection="1">
      <alignment horizontal="center"/>
      <protection/>
    </xf>
    <xf numFmtId="1" fontId="2" fillId="78" borderId="48" xfId="399" applyNumberFormat="1" applyFont="1" applyFill="1" applyBorder="1" applyAlignment="1" applyProtection="1">
      <alignment horizontal="center"/>
      <protection/>
    </xf>
    <xf numFmtId="1" fontId="2" fillId="78" borderId="49" xfId="399" applyNumberFormat="1" applyFont="1" applyFill="1" applyBorder="1" applyAlignment="1" applyProtection="1">
      <alignment horizontal="center"/>
      <protection/>
    </xf>
    <xf numFmtId="1" fontId="2" fillId="78" borderId="50" xfId="399" applyNumberFormat="1" applyFont="1" applyFill="1" applyBorder="1" applyAlignment="1" applyProtection="1">
      <alignment horizontal="center"/>
      <protection/>
    </xf>
    <xf numFmtId="1" fontId="13" fillId="78" borderId="51" xfId="399" applyNumberFormat="1" applyFont="1" applyFill="1" applyBorder="1" applyProtection="1">
      <alignment/>
      <protection locked="0"/>
    </xf>
    <xf numFmtId="172" fontId="5" fillId="78" borderId="3" xfId="391" applyNumberFormat="1" applyFont="1" applyFill="1" applyBorder="1" applyAlignment="1">
      <alignment horizontal="center" vertical="center" wrapText="1"/>
      <protection/>
    </xf>
    <xf numFmtId="172" fontId="5" fillId="78" borderId="38" xfId="391" applyNumberFormat="1" applyFont="1" applyFill="1" applyBorder="1" applyAlignment="1">
      <alignment horizontal="center" vertical="center" wrapText="1"/>
      <protection/>
    </xf>
    <xf numFmtId="172" fontId="5" fillId="78" borderId="3" xfId="393" applyNumberFormat="1" applyFont="1" applyFill="1" applyBorder="1" applyAlignment="1">
      <alignment horizontal="center" vertical="center" wrapText="1"/>
      <protection/>
    </xf>
    <xf numFmtId="172" fontId="5" fillId="78" borderId="38" xfId="393" applyNumberFormat="1" applyFont="1" applyFill="1" applyBorder="1" applyAlignment="1">
      <alignment horizontal="center" vertical="center" wrapText="1"/>
      <protection/>
    </xf>
    <xf numFmtId="172" fontId="69" fillId="78" borderId="38" xfId="391" applyNumberFormat="1" applyFont="1" applyFill="1" applyBorder="1" applyAlignment="1">
      <alignment horizontal="center" vertical="center" wrapText="1"/>
      <protection/>
    </xf>
    <xf numFmtId="3" fontId="5" fillId="78" borderId="38" xfId="391" applyNumberFormat="1" applyFont="1" applyFill="1" applyBorder="1" applyAlignment="1">
      <alignment horizontal="center" vertical="center" wrapText="1"/>
      <protection/>
    </xf>
    <xf numFmtId="3" fontId="5" fillId="78" borderId="38" xfId="393" applyNumberFormat="1" applyFont="1" applyFill="1" applyBorder="1" applyAlignment="1">
      <alignment horizontal="center" vertical="center" wrapText="1"/>
      <protection/>
    </xf>
    <xf numFmtId="172" fontId="106" fillId="78" borderId="3" xfId="391" applyNumberFormat="1" applyFont="1" applyFill="1" applyBorder="1" applyAlignment="1">
      <alignment horizontal="center" vertical="center" wrapText="1"/>
      <protection/>
    </xf>
    <xf numFmtId="173" fontId="5" fillId="78" borderId="38" xfId="393" applyNumberFormat="1" applyFont="1" applyFill="1" applyBorder="1" applyAlignment="1">
      <alignment horizontal="center" vertical="center" wrapText="1"/>
      <protection/>
    </xf>
    <xf numFmtId="3" fontId="66" fillId="78" borderId="3" xfId="393" applyNumberFormat="1" applyFont="1" applyFill="1" applyBorder="1" applyAlignment="1">
      <alignment horizontal="center" vertical="center" wrapText="1"/>
      <protection/>
    </xf>
    <xf numFmtId="3" fontId="66" fillId="78" borderId="3" xfId="391" applyNumberFormat="1" applyFont="1" applyFill="1" applyBorder="1" applyAlignment="1">
      <alignment horizontal="center" vertical="center" wrapText="1"/>
      <protection/>
    </xf>
    <xf numFmtId="3" fontId="5" fillId="78" borderId="3" xfId="391" applyNumberFormat="1" applyFont="1" applyFill="1" applyBorder="1" applyAlignment="1">
      <alignment horizontal="center" vertical="center" wrapText="1"/>
      <protection/>
    </xf>
    <xf numFmtId="1" fontId="5" fillId="78" borderId="3" xfId="391" applyNumberFormat="1" applyFont="1" applyFill="1" applyBorder="1" applyAlignment="1">
      <alignment horizontal="center" vertical="center" wrapText="1"/>
      <protection/>
    </xf>
    <xf numFmtId="0" fontId="26" fillId="0" borderId="3" xfId="388" applyFont="1" applyFill="1" applyBorder="1" applyAlignment="1">
      <alignment horizontal="left" wrapText="1"/>
      <protection/>
    </xf>
    <xf numFmtId="173" fontId="5" fillId="0" borderId="3" xfId="388" applyNumberFormat="1" applyFont="1" applyFill="1" applyBorder="1" applyAlignment="1">
      <alignment horizontal="center" wrapText="1"/>
      <protection/>
    </xf>
    <xf numFmtId="173" fontId="5" fillId="0" borderId="28" xfId="388" applyNumberFormat="1" applyFont="1" applyFill="1" applyBorder="1" applyAlignment="1">
      <alignment horizontal="center" wrapText="1"/>
      <protection/>
    </xf>
    <xf numFmtId="173" fontId="5" fillId="0" borderId="36" xfId="388" applyNumberFormat="1" applyFont="1" applyFill="1" applyBorder="1" applyAlignment="1">
      <alignment horizontal="center" wrapText="1"/>
      <protection/>
    </xf>
    <xf numFmtId="172" fontId="26" fillId="0" borderId="37" xfId="388" applyNumberFormat="1" applyFont="1" applyFill="1" applyBorder="1" applyAlignment="1">
      <alignment horizontal="center"/>
      <protection/>
    </xf>
    <xf numFmtId="172" fontId="26" fillId="0" borderId="3" xfId="388" applyNumberFormat="1" applyFont="1" applyFill="1" applyBorder="1" applyAlignment="1">
      <alignment horizontal="center"/>
      <protection/>
    </xf>
    <xf numFmtId="0" fontId="75" fillId="0" borderId="0" xfId="388" applyFont="1" applyFill="1">
      <alignment/>
      <protection/>
    </xf>
    <xf numFmtId="0" fontId="26" fillId="0" borderId="0" xfId="388" applyFont="1" applyFill="1" applyAlignment="1">
      <alignment/>
      <protection/>
    </xf>
    <xf numFmtId="0" fontId="2" fillId="78" borderId="0" xfId="402" applyFont="1" applyFill="1" applyAlignment="1">
      <alignment vertical="top"/>
      <protection/>
    </xf>
    <xf numFmtId="0" fontId="34" fillId="78" borderId="0" xfId="402" applyFont="1" applyFill="1" applyAlignment="1">
      <alignment horizontal="center" vertical="top" wrapText="1"/>
      <protection/>
    </xf>
    <xf numFmtId="3" fontId="21" fillId="78" borderId="3" xfId="388" applyNumberFormat="1" applyFont="1" applyFill="1" applyBorder="1" applyAlignment="1">
      <alignment horizontal="center" vertical="center"/>
      <protection/>
    </xf>
    <xf numFmtId="0" fontId="2" fillId="78" borderId="0" xfId="402" applyFont="1" applyFill="1">
      <alignment/>
      <protection/>
    </xf>
    <xf numFmtId="0" fontId="21" fillId="78" borderId="0" xfId="402" applyFont="1" applyFill="1" applyAlignment="1">
      <alignment horizontal="center" vertical="center"/>
      <protection/>
    </xf>
    <xf numFmtId="172" fontId="21" fillId="78" borderId="3" xfId="388" applyNumberFormat="1" applyFont="1" applyFill="1" applyBorder="1" applyAlignment="1">
      <alignment horizontal="center" vertical="center"/>
      <protection/>
    </xf>
    <xf numFmtId="173" fontId="21" fillId="78" borderId="0" xfId="402" applyNumberFormat="1" applyFont="1" applyFill="1" applyAlignment="1">
      <alignment horizontal="center" vertical="center"/>
      <protection/>
    </xf>
    <xf numFmtId="172" fontId="2" fillId="78" borderId="0" xfId="402" applyNumberFormat="1" applyFont="1" applyFill="1" applyAlignment="1">
      <alignment vertical="center"/>
      <protection/>
    </xf>
    <xf numFmtId="0" fontId="13" fillId="0" borderId="49" xfId="402" applyFont="1" applyBorder="1" applyAlignment="1">
      <alignment horizontal="center" vertical="center" wrapText="1"/>
      <protection/>
    </xf>
    <xf numFmtId="0" fontId="13" fillId="78" borderId="49" xfId="402" applyNumberFormat="1" applyFont="1" applyFill="1" applyBorder="1" applyAlignment="1">
      <alignment horizontal="center" vertical="center" wrapText="1"/>
      <protection/>
    </xf>
    <xf numFmtId="3" fontId="21" fillId="0" borderId="38" xfId="388" applyNumberFormat="1" applyFont="1" applyBorder="1" applyAlignment="1">
      <alignment horizontal="center" vertical="center"/>
      <protection/>
    </xf>
    <xf numFmtId="3" fontId="21" fillId="78" borderId="38" xfId="388" applyNumberFormat="1" applyFont="1" applyFill="1" applyBorder="1" applyAlignment="1">
      <alignment horizontal="center" vertical="center"/>
      <protection/>
    </xf>
    <xf numFmtId="172" fontId="21" fillId="0" borderId="38" xfId="388" applyNumberFormat="1" applyFont="1" applyBorder="1" applyAlignment="1">
      <alignment horizontal="center" vertical="center"/>
      <protection/>
    </xf>
    <xf numFmtId="0" fontId="107" fillId="0" borderId="52" xfId="402" applyFont="1" applyBorder="1" applyAlignment="1">
      <alignment vertical="center"/>
      <protection/>
    </xf>
    <xf numFmtId="0" fontId="107" fillId="0" borderId="53" xfId="402" applyFont="1" applyBorder="1" applyAlignment="1">
      <alignment vertical="center"/>
      <protection/>
    </xf>
    <xf numFmtId="3" fontId="107" fillId="0" borderId="53" xfId="402" applyNumberFormat="1" applyFont="1" applyBorder="1" applyAlignment="1">
      <alignment vertical="center"/>
      <protection/>
    </xf>
    <xf numFmtId="0" fontId="5" fillId="0" borderId="23" xfId="402" applyFont="1" applyFill="1" applyBorder="1" applyAlignment="1">
      <alignment horizontal="center" vertical="center" wrapText="1"/>
      <protection/>
    </xf>
    <xf numFmtId="0" fontId="13" fillId="0" borderId="54" xfId="402" applyFont="1" applyFill="1" applyBorder="1" applyAlignment="1">
      <alignment horizontal="center" vertical="center" wrapText="1"/>
      <protection/>
    </xf>
    <xf numFmtId="0" fontId="13" fillId="0" borderId="50" xfId="402" applyNumberFormat="1" applyFont="1" applyBorder="1" applyAlignment="1">
      <alignment horizontal="center" vertical="center" wrapText="1"/>
      <protection/>
    </xf>
    <xf numFmtId="0" fontId="21" fillId="0" borderId="55" xfId="399" applyNumberFormat="1" applyFont="1" applyFill="1" applyBorder="1" applyAlignment="1" applyProtection="1">
      <alignment horizontal="left" vertical="center"/>
      <protection locked="0"/>
    </xf>
    <xf numFmtId="3" fontId="21" fillId="0" borderId="56" xfId="388" applyNumberFormat="1" applyFont="1" applyBorder="1" applyAlignment="1">
      <alignment horizontal="center" vertical="center"/>
      <protection/>
    </xf>
    <xf numFmtId="0" fontId="21" fillId="0" borderId="24" xfId="399" applyNumberFormat="1" applyFont="1" applyFill="1" applyBorder="1" applyAlignment="1" applyProtection="1">
      <alignment horizontal="left" vertical="center"/>
      <protection locked="0"/>
    </xf>
    <xf numFmtId="3" fontId="21" fillId="0" borderId="23" xfId="388" applyNumberFormat="1" applyFont="1" applyBorder="1" applyAlignment="1">
      <alignment horizontal="center" vertical="center"/>
      <protection/>
    </xf>
    <xf numFmtId="0" fontId="21" fillId="78" borderId="24" xfId="399" applyNumberFormat="1" applyFont="1" applyFill="1" applyBorder="1" applyAlignment="1" applyProtection="1">
      <alignment horizontal="left" vertical="center"/>
      <protection locked="0"/>
    </xf>
    <xf numFmtId="3" fontId="21" fillId="78" borderId="23" xfId="388" applyNumberFormat="1" applyFont="1" applyFill="1" applyBorder="1" applyAlignment="1">
      <alignment horizontal="center" vertical="center"/>
      <protection/>
    </xf>
    <xf numFmtId="0" fontId="21" fillId="0" borderId="25" xfId="399" applyNumberFormat="1" applyFont="1" applyFill="1" applyBorder="1" applyAlignment="1" applyProtection="1">
      <alignment horizontal="left" vertical="center"/>
      <protection locked="0"/>
    </xf>
    <xf numFmtId="3" fontId="21" fillId="0" borderId="26" xfId="388" applyNumberFormat="1" applyFont="1" applyBorder="1" applyAlignment="1">
      <alignment horizontal="center" vertical="center"/>
      <protection/>
    </xf>
    <xf numFmtId="3" fontId="21" fillId="78" borderId="26" xfId="388" applyNumberFormat="1" applyFont="1" applyFill="1" applyBorder="1" applyAlignment="1">
      <alignment horizontal="center" vertical="center"/>
      <protection/>
    </xf>
    <xf numFmtId="172" fontId="21" fillId="0" borderId="26" xfId="388" applyNumberFormat="1" applyFont="1" applyBorder="1" applyAlignment="1">
      <alignment horizontal="center" vertical="center"/>
      <protection/>
    </xf>
    <xf numFmtId="3" fontId="21" fillId="0" borderId="27" xfId="388" applyNumberFormat="1" applyFont="1" applyBorder="1" applyAlignment="1">
      <alignment horizontal="center" vertical="center"/>
      <protection/>
    </xf>
    <xf numFmtId="0" fontId="21" fillId="0" borderId="3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38" fillId="0" borderId="57" xfId="388" applyFont="1" applyBorder="1" applyAlignment="1">
      <alignment horizontal="center" vertical="center" wrapText="1"/>
      <protection/>
    </xf>
    <xf numFmtId="0" fontId="28" fillId="0" borderId="58" xfId="388" applyFont="1" applyBorder="1" applyAlignment="1">
      <alignment horizontal="center" vertical="center" wrapText="1"/>
      <protection/>
    </xf>
    <xf numFmtId="49" fontId="39" fillId="0" borderId="23" xfId="388" applyNumberFormat="1" applyFont="1" applyFill="1" applyBorder="1" applyAlignment="1">
      <alignment horizontal="center" vertical="center" wrapText="1"/>
      <protection/>
    </xf>
    <xf numFmtId="0" fontId="5" fillId="9" borderId="59" xfId="388" applyFont="1" applyFill="1" applyBorder="1" applyAlignment="1">
      <alignment horizontal="left" vertical="center" wrapText="1"/>
      <protection/>
    </xf>
    <xf numFmtId="172" fontId="27" fillId="0" borderId="60" xfId="388" applyNumberFormat="1" applyFont="1" applyBorder="1" applyAlignment="1">
      <alignment horizontal="center" vertical="center"/>
      <protection/>
    </xf>
    <xf numFmtId="0" fontId="40" fillId="0" borderId="61" xfId="388" applyFont="1" applyBorder="1" applyAlignment="1">
      <alignment horizontal="left" vertical="center" wrapText="1"/>
      <protection/>
    </xf>
    <xf numFmtId="172" fontId="33" fillId="0" borderId="56" xfId="388" applyNumberFormat="1" applyFont="1" applyBorder="1" applyAlignment="1">
      <alignment horizontal="center" vertical="center"/>
      <protection/>
    </xf>
    <xf numFmtId="0" fontId="5" fillId="0" borderId="62" xfId="388" applyFont="1" applyFill="1" applyBorder="1" applyAlignment="1">
      <alignment horizontal="left" vertical="center" wrapText="1"/>
      <protection/>
    </xf>
    <xf numFmtId="172" fontId="27" fillId="0" borderId="63" xfId="388" applyNumberFormat="1" applyFont="1" applyFill="1" applyBorder="1" applyAlignment="1">
      <alignment horizontal="center" vertical="center"/>
      <protection/>
    </xf>
    <xf numFmtId="0" fontId="40" fillId="0" borderId="64" xfId="388" applyFont="1" applyFill="1" applyBorder="1" applyAlignment="1">
      <alignment horizontal="left" vertical="center" wrapText="1"/>
      <protection/>
    </xf>
    <xf numFmtId="172" fontId="33" fillId="0" borderId="65" xfId="388" applyNumberFormat="1" applyFont="1" applyFill="1" applyBorder="1" applyAlignment="1">
      <alignment horizontal="center" vertical="center"/>
      <protection/>
    </xf>
    <xf numFmtId="0" fontId="5" fillId="0" borderId="66" xfId="388" applyFont="1" applyFill="1" applyBorder="1" applyAlignment="1">
      <alignment horizontal="left" vertical="center" wrapText="1"/>
      <protection/>
    </xf>
    <xf numFmtId="172" fontId="27" fillId="0" borderId="67" xfId="388" applyNumberFormat="1" applyFont="1" applyFill="1" applyBorder="1" applyAlignment="1">
      <alignment horizontal="center" vertical="center"/>
      <protection/>
    </xf>
    <xf numFmtId="0" fontId="40" fillId="0" borderId="68" xfId="388" applyFont="1" applyFill="1" applyBorder="1" applyAlignment="1">
      <alignment horizontal="left" vertical="center" wrapText="1"/>
      <protection/>
    </xf>
    <xf numFmtId="172" fontId="33" fillId="0" borderId="69" xfId="388" applyNumberFormat="1" applyFont="1" applyFill="1" applyBorder="1" applyAlignment="1">
      <alignment horizontal="center" vertical="center"/>
      <protection/>
    </xf>
    <xf numFmtId="172" fontId="33" fillId="0" borderId="70" xfId="388" applyNumberFormat="1" applyFont="1" applyFill="1" applyBorder="1" applyAlignment="1">
      <alignment horizontal="center" vertical="center"/>
      <protection/>
    </xf>
    <xf numFmtId="1" fontId="21" fillId="0" borderId="3" xfId="391" applyNumberFormat="1" applyFont="1" applyFill="1" applyBorder="1" applyAlignment="1">
      <alignment horizontal="center" vertical="center"/>
      <protection/>
    </xf>
    <xf numFmtId="1" fontId="40" fillId="0" borderId="3" xfId="391" applyNumberFormat="1" applyFont="1" applyFill="1" applyBorder="1" applyAlignment="1">
      <alignment horizontal="center" vertical="center"/>
      <protection/>
    </xf>
    <xf numFmtId="1" fontId="13" fillId="78" borderId="3" xfId="399" applyNumberFormat="1" applyFont="1" applyFill="1" applyBorder="1" applyAlignment="1" applyProtection="1">
      <alignment horizontal="center" vertical="center" wrapText="1"/>
      <protection locked="0"/>
    </xf>
    <xf numFmtId="1" fontId="13" fillId="78" borderId="39" xfId="399" applyNumberFormat="1" applyFont="1" applyFill="1" applyBorder="1" applyAlignment="1" applyProtection="1">
      <alignment horizontal="center" vertical="center" wrapText="1"/>
      <protection locked="0"/>
    </xf>
    <xf numFmtId="1" fontId="13" fillId="78" borderId="71" xfId="399" applyNumberFormat="1" applyFont="1" applyFill="1" applyBorder="1" applyAlignment="1" applyProtection="1">
      <alignment horizontal="center" vertical="center" wrapText="1"/>
      <protection locked="0"/>
    </xf>
    <xf numFmtId="1" fontId="108" fillId="78" borderId="72" xfId="399" applyNumberFormat="1" applyFont="1" applyFill="1" applyBorder="1" applyAlignment="1" applyProtection="1">
      <alignment horizontal="center" vertical="center"/>
      <protection locked="0"/>
    </xf>
    <xf numFmtId="3" fontId="108" fillId="78" borderId="73" xfId="399" applyNumberFormat="1" applyFont="1" applyFill="1" applyBorder="1" applyAlignment="1" applyProtection="1">
      <alignment horizontal="center" vertical="center"/>
      <protection locked="0"/>
    </xf>
    <xf numFmtId="3" fontId="108" fillId="78" borderId="74" xfId="399" applyNumberFormat="1" applyFont="1" applyFill="1" applyBorder="1" applyAlignment="1" applyProtection="1">
      <alignment horizontal="center" vertical="center"/>
      <protection locked="0"/>
    </xf>
    <xf numFmtId="172" fontId="108" fillId="78" borderId="74" xfId="399" applyNumberFormat="1" applyFont="1" applyFill="1" applyBorder="1" applyAlignment="1" applyProtection="1">
      <alignment horizontal="center" vertical="center"/>
      <protection locked="0"/>
    </xf>
    <xf numFmtId="173" fontId="108" fillId="78" borderId="74" xfId="399" applyNumberFormat="1" applyFont="1" applyFill="1" applyBorder="1" applyAlignment="1" applyProtection="1">
      <alignment horizontal="center" vertical="center"/>
      <protection locked="0"/>
    </xf>
    <xf numFmtId="1" fontId="108" fillId="78" borderId="74" xfId="399" applyNumberFormat="1" applyFont="1" applyFill="1" applyBorder="1" applyAlignment="1" applyProtection="1">
      <alignment horizontal="center" vertical="center"/>
      <protection locked="0"/>
    </xf>
    <xf numFmtId="1" fontId="108" fillId="78" borderId="73" xfId="399" applyNumberFormat="1" applyFont="1" applyFill="1" applyBorder="1" applyAlignment="1" applyProtection="1">
      <alignment horizontal="center" vertical="center" wrapText="1"/>
      <protection locked="0"/>
    </xf>
    <xf numFmtId="1" fontId="108" fillId="78" borderId="74" xfId="399" applyNumberFormat="1" applyFont="1" applyFill="1" applyBorder="1" applyAlignment="1" applyProtection="1">
      <alignment horizontal="center" vertical="center" wrapText="1"/>
      <protection locked="0"/>
    </xf>
    <xf numFmtId="1" fontId="108" fillId="78" borderId="75" xfId="399" applyNumberFormat="1" applyFont="1" applyFill="1" applyBorder="1" applyAlignment="1" applyProtection="1">
      <alignment horizontal="center" vertical="center" wrapText="1"/>
      <protection locked="0"/>
    </xf>
    <xf numFmtId="3" fontId="108" fillId="78" borderId="74" xfId="399" applyNumberFormat="1" applyFont="1" applyFill="1" applyBorder="1" applyAlignment="1" applyProtection="1">
      <alignment horizontal="center" vertical="center" wrapText="1"/>
      <protection locked="0"/>
    </xf>
    <xf numFmtId="173" fontId="108" fillId="78" borderId="74" xfId="399" applyNumberFormat="1" applyFont="1" applyFill="1" applyBorder="1" applyAlignment="1" applyProtection="1">
      <alignment horizontal="center" vertical="center" wrapText="1"/>
      <protection locked="0"/>
    </xf>
    <xf numFmtId="1" fontId="108" fillId="78" borderId="74" xfId="401" applyNumberFormat="1" applyFont="1" applyFill="1" applyBorder="1" applyAlignment="1">
      <alignment horizontal="center" vertical="center" wrapText="1"/>
      <protection/>
    </xf>
    <xf numFmtId="1" fontId="108" fillId="78" borderId="76" xfId="399" applyNumberFormat="1" applyFont="1" applyFill="1" applyBorder="1" applyAlignment="1" applyProtection="1">
      <alignment horizontal="center" vertical="center"/>
      <protection locked="0"/>
    </xf>
    <xf numFmtId="173" fontId="108" fillId="0" borderId="53" xfId="399" applyNumberFormat="1" applyFont="1" applyFill="1" applyBorder="1" applyAlignment="1" applyProtection="1">
      <alignment vertical="center"/>
      <protection locked="0"/>
    </xf>
    <xf numFmtId="1" fontId="108" fillId="0" borderId="53" xfId="399" applyNumberFormat="1" applyFont="1" applyFill="1" applyBorder="1" applyAlignment="1" applyProtection="1">
      <alignment vertical="center"/>
      <protection locked="0"/>
    </xf>
    <xf numFmtId="3" fontId="13" fillId="78" borderId="71" xfId="399" applyNumberFormat="1" applyFont="1" applyFill="1" applyBorder="1" applyAlignment="1" applyProtection="1">
      <alignment horizontal="center" vertical="center"/>
      <protection locked="0"/>
    </xf>
    <xf numFmtId="3" fontId="13" fillId="78" borderId="38" xfId="380" applyNumberFormat="1" applyFont="1" applyFill="1" applyBorder="1" applyAlignment="1">
      <alignment horizontal="center" vertical="center"/>
      <protection/>
    </xf>
    <xf numFmtId="172" fontId="4" fillId="78" borderId="38" xfId="399" applyNumberFormat="1" applyFont="1" applyFill="1" applyBorder="1" applyAlignment="1" applyProtection="1">
      <alignment horizontal="center" vertical="center"/>
      <protection locked="0"/>
    </xf>
    <xf numFmtId="3" fontId="4" fillId="78" borderId="38" xfId="399" applyNumberFormat="1" applyFont="1" applyFill="1" applyBorder="1" applyAlignment="1" applyProtection="1">
      <alignment horizontal="center" vertical="center"/>
      <protection locked="0"/>
    </xf>
    <xf numFmtId="3" fontId="13" fillId="78" borderId="38" xfId="399" applyNumberFormat="1" applyFont="1" applyFill="1" applyBorder="1" applyAlignment="1" applyProtection="1">
      <alignment horizontal="center" vertical="center"/>
      <protection locked="0"/>
    </xf>
    <xf numFmtId="1" fontId="13" fillId="78" borderId="38" xfId="399" applyNumberFormat="1" applyFont="1" applyFill="1" applyBorder="1" applyAlignment="1" applyProtection="1">
      <alignment horizontal="center" vertical="center"/>
      <protection locked="0"/>
    </xf>
    <xf numFmtId="173" fontId="4" fillId="78" borderId="38" xfId="399" applyNumberFormat="1" applyFont="1" applyFill="1" applyBorder="1" applyAlignment="1" applyProtection="1">
      <alignment horizontal="center" vertical="center"/>
      <protection locked="0"/>
    </xf>
    <xf numFmtId="1" fontId="4" fillId="78" borderId="38" xfId="399" applyNumberFormat="1" applyFont="1" applyFill="1" applyBorder="1" applyAlignment="1" applyProtection="1">
      <alignment horizontal="center" vertical="center"/>
      <protection locked="0"/>
    </xf>
    <xf numFmtId="1" fontId="13" fillId="78" borderId="38" xfId="399" applyNumberFormat="1" applyFont="1" applyFill="1" applyBorder="1" applyAlignment="1" applyProtection="1">
      <alignment horizontal="center" vertical="center" wrapText="1"/>
      <protection locked="0"/>
    </xf>
    <xf numFmtId="3" fontId="13" fillId="78" borderId="38" xfId="399" applyNumberFormat="1" applyFont="1" applyFill="1" applyBorder="1" applyAlignment="1" applyProtection="1">
      <alignment horizontal="center" vertical="center" wrapText="1"/>
      <protection locked="0"/>
    </xf>
    <xf numFmtId="173" fontId="4" fillId="78" borderId="38" xfId="399" applyNumberFormat="1" applyFont="1" applyFill="1" applyBorder="1" applyAlignment="1" applyProtection="1">
      <alignment horizontal="center" vertical="center" wrapText="1"/>
      <protection locked="0"/>
    </xf>
    <xf numFmtId="3" fontId="4" fillId="78" borderId="38" xfId="399" applyNumberFormat="1" applyFont="1" applyFill="1" applyBorder="1" applyAlignment="1" applyProtection="1">
      <alignment horizontal="center" vertical="center" wrapText="1"/>
      <protection locked="0"/>
    </xf>
    <xf numFmtId="3" fontId="13" fillId="78" borderId="38" xfId="401" applyNumberFormat="1" applyFont="1" applyFill="1" applyBorder="1" applyAlignment="1">
      <alignment horizontal="center" vertical="center" wrapText="1"/>
      <protection/>
    </xf>
    <xf numFmtId="1" fontId="13" fillId="78" borderId="38" xfId="380" applyNumberFormat="1" applyFont="1" applyFill="1" applyBorder="1" applyAlignment="1">
      <alignment horizontal="center" vertical="center"/>
      <protection/>
    </xf>
    <xf numFmtId="1" fontId="13" fillId="78" borderId="38" xfId="401" applyNumberFormat="1" applyFont="1" applyFill="1" applyBorder="1" applyAlignment="1">
      <alignment horizontal="center" vertical="center" wrapText="1"/>
      <protection/>
    </xf>
    <xf numFmtId="1" fontId="4" fillId="78" borderId="56" xfId="399" applyNumberFormat="1" applyFont="1" applyFill="1" applyBorder="1" applyAlignment="1" applyProtection="1">
      <alignment horizontal="center" vertical="center"/>
      <protection locked="0"/>
    </xf>
    <xf numFmtId="3" fontId="13" fillId="78" borderId="37" xfId="399" applyNumberFormat="1" applyFont="1" applyFill="1" applyBorder="1" applyAlignment="1" applyProtection="1">
      <alignment horizontal="center" vertical="center"/>
      <protection locked="0"/>
    </xf>
    <xf numFmtId="3" fontId="13" fillId="78" borderId="3" xfId="380" applyNumberFormat="1" applyFont="1" applyFill="1" applyBorder="1" applyAlignment="1">
      <alignment horizontal="center" vertical="center"/>
      <protection/>
    </xf>
    <xf numFmtId="172" fontId="4" fillId="78" borderId="3" xfId="399" applyNumberFormat="1" applyFont="1" applyFill="1" applyBorder="1" applyAlignment="1" applyProtection="1">
      <alignment horizontal="center" vertical="center"/>
      <protection locked="0"/>
    </xf>
    <xf numFmtId="3" fontId="4" fillId="78" borderId="3" xfId="399" applyNumberFormat="1" applyFont="1" applyFill="1" applyBorder="1" applyAlignment="1" applyProtection="1">
      <alignment horizontal="center" vertical="center"/>
      <protection locked="0"/>
    </xf>
    <xf numFmtId="3" fontId="13" fillId="78" borderId="3" xfId="399" applyNumberFormat="1" applyFont="1" applyFill="1" applyBorder="1" applyAlignment="1" applyProtection="1">
      <alignment horizontal="center" vertical="center"/>
      <protection locked="0"/>
    </xf>
    <xf numFmtId="1" fontId="13" fillId="78" borderId="3" xfId="399" applyNumberFormat="1" applyFont="1" applyFill="1" applyBorder="1" applyAlignment="1" applyProtection="1">
      <alignment horizontal="center" vertical="center"/>
      <protection locked="0"/>
    </xf>
    <xf numFmtId="173" fontId="4" fillId="78" borderId="3" xfId="399" applyNumberFormat="1" applyFont="1" applyFill="1" applyBorder="1" applyAlignment="1" applyProtection="1">
      <alignment horizontal="center" vertical="center"/>
      <protection locked="0"/>
    </xf>
    <xf numFmtId="1" fontId="4" fillId="78" borderId="3" xfId="399" applyNumberFormat="1" applyFont="1" applyFill="1" applyBorder="1" applyAlignment="1" applyProtection="1">
      <alignment horizontal="center" vertical="center"/>
      <protection locked="0"/>
    </xf>
    <xf numFmtId="1" fontId="13" fillId="78" borderId="37" xfId="399" applyNumberFormat="1" applyFont="1" applyFill="1" applyBorder="1" applyAlignment="1" applyProtection="1">
      <alignment horizontal="center" vertical="center" wrapText="1"/>
      <protection locked="0"/>
    </xf>
    <xf numFmtId="1" fontId="13" fillId="78" borderId="28" xfId="399" applyNumberFormat="1" applyFont="1" applyFill="1" applyBorder="1" applyAlignment="1" applyProtection="1">
      <alignment horizontal="center" vertical="center" wrapText="1"/>
      <protection locked="0"/>
    </xf>
    <xf numFmtId="3" fontId="13" fillId="78" borderId="3" xfId="399" applyNumberFormat="1" applyFont="1" applyFill="1" applyBorder="1" applyAlignment="1" applyProtection="1">
      <alignment horizontal="center" vertical="center" wrapText="1"/>
      <protection locked="0"/>
    </xf>
    <xf numFmtId="173" fontId="4" fillId="78" borderId="3" xfId="399" applyNumberFormat="1" applyFont="1" applyFill="1" applyBorder="1" applyAlignment="1" applyProtection="1">
      <alignment horizontal="center" vertical="center" wrapText="1"/>
      <protection locked="0"/>
    </xf>
    <xf numFmtId="3" fontId="4" fillId="78" borderId="3" xfId="399" applyNumberFormat="1" applyFont="1" applyFill="1" applyBorder="1" applyAlignment="1" applyProtection="1">
      <alignment horizontal="center" vertical="center" wrapText="1"/>
      <protection locked="0"/>
    </xf>
    <xf numFmtId="3" fontId="13" fillId="78" borderId="3" xfId="401" applyNumberFormat="1" applyFont="1" applyFill="1" applyBorder="1" applyAlignment="1">
      <alignment horizontal="center" vertical="center" wrapText="1"/>
      <protection/>
    </xf>
    <xf numFmtId="1" fontId="13" fillId="78" borderId="3" xfId="380" applyNumberFormat="1" applyFont="1" applyFill="1" applyBorder="1" applyAlignment="1">
      <alignment horizontal="center" vertical="center"/>
      <protection/>
    </xf>
    <xf numFmtId="1" fontId="13" fillId="78" borderId="3" xfId="401" applyNumberFormat="1" applyFont="1" applyFill="1" applyBorder="1" applyAlignment="1">
      <alignment horizontal="center" vertical="center" wrapText="1"/>
      <protection/>
    </xf>
    <xf numFmtId="1" fontId="4" fillId="78" borderId="23" xfId="399" applyNumberFormat="1" applyFont="1" applyFill="1" applyBorder="1" applyAlignment="1" applyProtection="1">
      <alignment horizontal="center" vertical="center"/>
      <protection locked="0"/>
    </xf>
    <xf numFmtId="3" fontId="13" fillId="78" borderId="77" xfId="399" applyNumberFormat="1" applyFont="1" applyFill="1" applyBorder="1" applyAlignment="1" applyProtection="1">
      <alignment horizontal="center" vertical="center"/>
      <protection locked="0"/>
    </xf>
    <xf numFmtId="3" fontId="13" fillId="78" borderId="26" xfId="380" applyNumberFormat="1" applyFont="1" applyFill="1" applyBorder="1" applyAlignment="1">
      <alignment horizontal="center" vertical="center"/>
      <protection/>
    </xf>
    <xf numFmtId="172" fontId="4" fillId="78" borderId="26" xfId="399" applyNumberFormat="1" applyFont="1" applyFill="1" applyBorder="1" applyAlignment="1" applyProtection="1">
      <alignment horizontal="center" vertical="center"/>
      <protection locked="0"/>
    </xf>
    <xf numFmtId="3" fontId="4" fillId="78" borderId="26" xfId="399" applyNumberFormat="1" applyFont="1" applyFill="1" applyBorder="1" applyAlignment="1" applyProtection="1">
      <alignment horizontal="center" vertical="center"/>
      <protection locked="0"/>
    </xf>
    <xf numFmtId="3" fontId="13" fillId="78" borderId="26" xfId="399" applyNumberFormat="1" applyFont="1" applyFill="1" applyBorder="1" applyAlignment="1" applyProtection="1">
      <alignment horizontal="center" vertical="center"/>
      <protection locked="0"/>
    </xf>
    <xf numFmtId="1" fontId="13" fillId="78" borderId="26" xfId="399" applyNumberFormat="1" applyFont="1" applyFill="1" applyBorder="1" applyAlignment="1" applyProtection="1">
      <alignment horizontal="center" vertical="center"/>
      <protection locked="0"/>
    </xf>
    <xf numFmtId="173" fontId="4" fillId="78" borderId="26" xfId="399" applyNumberFormat="1" applyFont="1" applyFill="1" applyBorder="1" applyAlignment="1" applyProtection="1">
      <alignment horizontal="center" vertical="center"/>
      <protection locked="0"/>
    </xf>
    <xf numFmtId="1" fontId="4" fillId="78" borderId="26" xfId="399" applyNumberFormat="1" applyFont="1" applyFill="1" applyBorder="1" applyAlignment="1" applyProtection="1">
      <alignment horizontal="center" vertical="center"/>
      <protection locked="0"/>
    </xf>
    <xf numFmtId="1" fontId="13" fillId="78" borderId="26" xfId="399" applyNumberFormat="1" applyFont="1" applyFill="1" applyBorder="1" applyAlignment="1" applyProtection="1">
      <alignment horizontal="center" vertical="center" wrapText="1"/>
      <protection locked="0"/>
    </xf>
    <xf numFmtId="1" fontId="13" fillId="78" borderId="29" xfId="399" applyNumberFormat="1" applyFont="1" applyFill="1" applyBorder="1" applyAlignment="1" applyProtection="1">
      <alignment horizontal="center" vertical="center" wrapText="1"/>
      <protection locked="0"/>
    </xf>
    <xf numFmtId="3" fontId="13" fillId="78" borderId="26" xfId="399" applyNumberFormat="1" applyFont="1" applyFill="1" applyBorder="1" applyAlignment="1" applyProtection="1">
      <alignment horizontal="center" vertical="center" wrapText="1"/>
      <protection locked="0"/>
    </xf>
    <xf numFmtId="173" fontId="4" fillId="78" borderId="26" xfId="399" applyNumberFormat="1" applyFont="1" applyFill="1" applyBorder="1" applyAlignment="1" applyProtection="1">
      <alignment horizontal="center" vertical="center" wrapText="1"/>
      <protection locked="0"/>
    </xf>
    <xf numFmtId="3" fontId="4" fillId="78" borderId="26" xfId="399" applyNumberFormat="1" applyFont="1" applyFill="1" applyBorder="1" applyAlignment="1" applyProtection="1">
      <alignment horizontal="center" vertical="center" wrapText="1"/>
      <protection locked="0"/>
    </xf>
    <xf numFmtId="3" fontId="13" fillId="78" borderId="26" xfId="401" applyNumberFormat="1" applyFont="1" applyFill="1" applyBorder="1" applyAlignment="1">
      <alignment horizontal="center" vertical="center" wrapText="1"/>
      <protection/>
    </xf>
    <xf numFmtId="1" fontId="13" fillId="78" borderId="26" xfId="380" applyNumberFormat="1" applyFont="1" applyFill="1" applyBorder="1" applyAlignment="1">
      <alignment horizontal="center" vertical="center"/>
      <protection/>
    </xf>
    <xf numFmtId="1" fontId="13" fillId="78" borderId="26" xfId="401" applyNumberFormat="1" applyFont="1" applyFill="1" applyBorder="1" applyAlignment="1">
      <alignment horizontal="center" vertical="center" wrapText="1"/>
      <protection/>
    </xf>
    <xf numFmtId="1" fontId="4" fillId="78" borderId="27" xfId="399" applyNumberFormat="1" applyFont="1" applyFill="1" applyBorder="1" applyAlignment="1" applyProtection="1">
      <alignment horizontal="center" vertical="center"/>
      <protection locked="0"/>
    </xf>
    <xf numFmtId="0" fontId="106" fillId="0" borderId="78" xfId="402" applyFont="1" applyBorder="1" applyAlignment="1">
      <alignment horizontal="center" vertical="center"/>
      <protection/>
    </xf>
    <xf numFmtId="3" fontId="106" fillId="0" borderId="74" xfId="388" applyNumberFormat="1" applyFont="1" applyBorder="1" applyAlignment="1">
      <alignment horizontal="center" vertical="center"/>
      <protection/>
    </xf>
    <xf numFmtId="3" fontId="106" fillId="78" borderId="74" xfId="388" applyNumberFormat="1" applyFont="1" applyFill="1" applyBorder="1" applyAlignment="1">
      <alignment horizontal="center" vertical="center"/>
      <protection/>
    </xf>
    <xf numFmtId="172" fontId="106" fillId="0" borderId="74" xfId="388" applyNumberFormat="1" applyFont="1" applyBorder="1" applyAlignment="1">
      <alignment horizontal="center" vertical="center"/>
      <protection/>
    </xf>
    <xf numFmtId="3" fontId="106" fillId="0" borderId="76" xfId="388" applyNumberFormat="1" applyFont="1" applyBorder="1" applyAlignment="1">
      <alignment horizontal="center" vertical="center"/>
      <protection/>
    </xf>
    <xf numFmtId="0" fontId="22" fillId="0" borderId="0" xfId="388" applyFont="1" applyAlignment="1">
      <alignment horizontal="center" vertical="center" wrapText="1"/>
      <protection/>
    </xf>
    <xf numFmtId="0" fontId="37" fillId="0" borderId="0" xfId="403" applyFont="1" applyFill="1" applyBorder="1" applyAlignment="1">
      <alignment horizontal="left" wrapText="1"/>
      <protection/>
    </xf>
    <xf numFmtId="0" fontId="23" fillId="0" borderId="79" xfId="388" applyFont="1" applyFill="1" applyBorder="1" applyAlignment="1">
      <alignment horizontal="center" vertical="center" wrapText="1"/>
      <protection/>
    </xf>
    <xf numFmtId="0" fontId="23" fillId="0" borderId="80" xfId="388" applyFont="1" applyFill="1" applyBorder="1" applyAlignment="1">
      <alignment horizontal="center" vertical="center" wrapText="1"/>
      <protection/>
    </xf>
    <xf numFmtId="0" fontId="44" fillId="0" borderId="28" xfId="388" applyFont="1" applyFill="1" applyBorder="1" applyAlignment="1">
      <alignment horizontal="center" vertical="center" wrapText="1"/>
      <protection/>
    </xf>
    <xf numFmtId="0" fontId="44" fillId="0" borderId="44" xfId="388" applyFont="1" applyFill="1" applyBorder="1" applyAlignment="1">
      <alignment horizontal="center" vertical="center" wrapText="1"/>
      <protection/>
    </xf>
    <xf numFmtId="0" fontId="44" fillId="0" borderId="81" xfId="388" applyFont="1" applyFill="1" applyBorder="1" applyAlignment="1">
      <alignment horizontal="center" vertical="center" wrapText="1"/>
      <protection/>
    </xf>
    <xf numFmtId="0" fontId="44" fillId="0" borderId="3" xfId="388" applyFont="1" applyFill="1" applyBorder="1" applyAlignment="1">
      <alignment horizontal="center" vertical="center" wrapText="1"/>
      <protection/>
    </xf>
    <xf numFmtId="0" fontId="26" fillId="0" borderId="0" xfId="388" applyFont="1" applyFill="1" applyBorder="1" applyAlignment="1">
      <alignment horizontal="center" vertical="center" wrapText="1"/>
      <protection/>
    </xf>
    <xf numFmtId="0" fontId="42" fillId="0" borderId="0" xfId="388" applyFont="1" applyFill="1" applyBorder="1" applyAlignment="1">
      <alignment horizontal="center" vertical="center" wrapText="1"/>
      <protection/>
    </xf>
    <xf numFmtId="0" fontId="38" fillId="0" borderId="0" xfId="388" applyFont="1" applyFill="1" applyBorder="1" applyAlignment="1">
      <alignment horizontal="right"/>
      <protection/>
    </xf>
    <xf numFmtId="0" fontId="27" fillId="0" borderId="49" xfId="388" applyFont="1" applyFill="1" applyBorder="1" applyAlignment="1">
      <alignment horizontal="center" vertical="center" wrapText="1"/>
      <protection/>
    </xf>
    <xf numFmtId="0" fontId="27" fillId="0" borderId="38" xfId="388" applyFont="1" applyFill="1" applyBorder="1" applyAlignment="1">
      <alignment horizontal="center" vertical="center" wrapText="1"/>
      <protection/>
    </xf>
    <xf numFmtId="0" fontId="23" fillId="0" borderId="28" xfId="388" applyFont="1" applyFill="1" applyBorder="1" applyAlignment="1">
      <alignment horizontal="center" vertical="center" wrapText="1"/>
      <protection/>
    </xf>
    <xf numFmtId="0" fontId="23" fillId="0" borderId="44" xfId="388" applyFont="1" applyFill="1" applyBorder="1" applyAlignment="1">
      <alignment horizontal="center" vertical="center" wrapText="1"/>
      <protection/>
    </xf>
    <xf numFmtId="0" fontId="23" fillId="0" borderId="81" xfId="388" applyFont="1" applyFill="1" applyBorder="1" applyAlignment="1">
      <alignment horizontal="center" vertical="center" wrapText="1"/>
      <protection/>
    </xf>
    <xf numFmtId="0" fontId="23" fillId="0" borderId="3" xfId="388" applyFont="1" applyFill="1" applyBorder="1" applyAlignment="1">
      <alignment horizontal="center" vertical="center" wrapText="1"/>
      <protection/>
    </xf>
    <xf numFmtId="0" fontId="34" fillId="0" borderId="82" xfId="402" applyFont="1" applyFill="1" applyBorder="1" applyAlignment="1">
      <alignment horizontal="center" vertical="top" wrapText="1"/>
      <protection/>
    </xf>
    <xf numFmtId="0" fontId="34" fillId="0" borderId="24" xfId="402" applyFont="1" applyFill="1" applyBorder="1" applyAlignment="1">
      <alignment horizontal="center" vertical="top" wrapText="1"/>
      <protection/>
    </xf>
    <xf numFmtId="0" fontId="35" fillId="0" borderId="83" xfId="402" applyFont="1" applyBorder="1" applyAlignment="1">
      <alignment horizontal="center" vertical="center" wrapText="1"/>
      <protection/>
    </xf>
    <xf numFmtId="0" fontId="35" fillId="0" borderId="3" xfId="402" applyFont="1" applyBorder="1" applyAlignment="1">
      <alignment horizontal="center" vertical="center" wrapText="1"/>
      <protection/>
    </xf>
    <xf numFmtId="0" fontId="35" fillId="78" borderId="83" xfId="402" applyFont="1" applyFill="1" applyBorder="1" applyAlignment="1">
      <alignment horizontal="center" vertical="center" wrapText="1"/>
      <protection/>
    </xf>
    <xf numFmtId="0" fontId="35" fillId="78" borderId="3" xfId="402" applyFont="1" applyFill="1" applyBorder="1" applyAlignment="1">
      <alignment horizontal="center" vertical="center" wrapText="1"/>
      <protection/>
    </xf>
    <xf numFmtId="0" fontId="35" fillId="0" borderId="84" xfId="402" applyFont="1" applyBorder="1" applyAlignment="1">
      <alignment horizontal="center" vertical="center" wrapText="1"/>
      <protection/>
    </xf>
    <xf numFmtId="0" fontId="34" fillId="0" borderId="0" xfId="402" applyFont="1" applyFill="1" applyAlignment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22" fillId="0" borderId="0" xfId="404" applyFont="1" applyFill="1" applyAlignment="1">
      <alignment horizontal="center" wrapText="1"/>
      <protection/>
    </xf>
    <xf numFmtId="0" fontId="24" fillId="0" borderId="0" xfId="404" applyFont="1" applyFill="1" applyAlignment="1">
      <alignment horizontal="center"/>
      <protection/>
    </xf>
    <xf numFmtId="0" fontId="25" fillId="0" borderId="85" xfId="404" applyFont="1" applyFill="1" applyBorder="1" applyAlignment="1">
      <alignment horizontal="center"/>
      <protection/>
    </xf>
    <xf numFmtId="0" fontId="25" fillId="0" borderId="55" xfId="404" applyFont="1" applyFill="1" applyBorder="1" applyAlignment="1">
      <alignment horizontal="center"/>
      <protection/>
    </xf>
    <xf numFmtId="2" fontId="26" fillId="0" borderId="83" xfId="404" applyNumberFormat="1" applyFont="1" applyFill="1" applyBorder="1" applyAlignment="1">
      <alignment horizontal="center" vertical="center" wrapText="1"/>
      <protection/>
    </xf>
    <xf numFmtId="2" fontId="26" fillId="0" borderId="3" xfId="404" applyNumberFormat="1" applyFont="1" applyFill="1" applyBorder="1" applyAlignment="1">
      <alignment horizontal="center" vertical="center" wrapText="1"/>
      <protection/>
    </xf>
    <xf numFmtId="0" fontId="26" fillId="0" borderId="83" xfId="404" applyFont="1" applyFill="1" applyBorder="1" applyAlignment="1">
      <alignment horizontal="center" vertical="center" wrapText="1"/>
      <protection/>
    </xf>
    <xf numFmtId="0" fontId="26" fillId="0" borderId="3" xfId="404" applyFont="1" applyFill="1" applyBorder="1" applyAlignment="1">
      <alignment horizontal="center" vertical="center" wrapText="1"/>
      <protection/>
    </xf>
    <xf numFmtId="14" fontId="26" fillId="0" borderId="83" xfId="350" applyNumberFormat="1" applyFont="1" applyBorder="1" applyAlignment="1">
      <alignment horizontal="center" vertical="center" wrapText="1"/>
      <protection/>
    </xf>
    <xf numFmtId="14" fontId="26" fillId="0" borderId="84" xfId="350" applyNumberFormat="1" applyFont="1" applyBorder="1" applyAlignment="1">
      <alignment horizontal="center" vertical="center" wrapText="1"/>
      <protection/>
    </xf>
    <xf numFmtId="0" fontId="29" fillId="0" borderId="0" xfId="404" applyFont="1" applyFill="1" applyAlignment="1">
      <alignment horizontal="center" wrapText="1"/>
      <protection/>
    </xf>
    <xf numFmtId="0" fontId="24" fillId="0" borderId="0" xfId="404" applyFont="1" applyFill="1" applyAlignment="1">
      <alignment horizontal="center" wrapText="1"/>
      <protection/>
    </xf>
    <xf numFmtId="0" fontId="25" fillId="0" borderId="82" xfId="404" applyFont="1" applyFill="1" applyBorder="1" applyAlignment="1">
      <alignment horizontal="center"/>
      <protection/>
    </xf>
    <xf numFmtId="0" fontId="25" fillId="0" borderId="24" xfId="404" applyFont="1" applyFill="1" applyBorder="1" applyAlignment="1">
      <alignment horizontal="center"/>
      <protection/>
    </xf>
    <xf numFmtId="0" fontId="22" fillId="0" borderId="83" xfId="404" applyFont="1" applyFill="1" applyBorder="1" applyAlignment="1">
      <alignment horizontal="center" vertical="center" wrapText="1"/>
      <protection/>
    </xf>
    <xf numFmtId="0" fontId="22" fillId="0" borderId="3" xfId="404" applyFont="1" applyFill="1" applyBorder="1" applyAlignment="1">
      <alignment horizontal="center" vertical="center" wrapText="1"/>
      <protection/>
    </xf>
    <xf numFmtId="0" fontId="22" fillId="0" borderId="84" xfId="404" applyFont="1" applyFill="1" applyBorder="1" applyAlignment="1">
      <alignment horizontal="center" vertical="center" wrapText="1"/>
      <protection/>
    </xf>
    <xf numFmtId="173" fontId="40" fillId="0" borderId="28" xfId="391" applyNumberFormat="1" applyFont="1" applyFill="1" applyBorder="1" applyAlignment="1">
      <alignment horizontal="center" vertical="center"/>
      <protection/>
    </xf>
    <xf numFmtId="173" fontId="40" fillId="0" borderId="37" xfId="391" applyNumberFormat="1" applyFont="1" applyFill="1" applyBorder="1" applyAlignment="1">
      <alignment horizontal="center" vertical="center"/>
      <protection/>
    </xf>
    <xf numFmtId="0" fontId="35" fillId="0" borderId="0" xfId="395" applyFont="1" applyAlignment="1">
      <alignment horizontal="center"/>
      <protection/>
    </xf>
    <xf numFmtId="0" fontId="35" fillId="0" borderId="43" xfId="392" applyFont="1" applyFill="1" applyBorder="1" applyAlignment="1">
      <alignment horizontal="center" vertical="top" wrapText="1"/>
      <protection/>
    </xf>
    <xf numFmtId="0" fontId="4" fillId="0" borderId="86" xfId="391" applyFont="1" applyFill="1" applyBorder="1" applyAlignment="1">
      <alignment horizontal="center" vertical="center" wrapText="1"/>
      <protection/>
    </xf>
    <xf numFmtId="0" fontId="4" fillId="0" borderId="38" xfId="391" applyFont="1" applyFill="1" applyBorder="1" applyAlignment="1">
      <alignment horizontal="center" vertical="center" wrapText="1"/>
      <protection/>
    </xf>
    <xf numFmtId="0" fontId="4" fillId="78" borderId="38" xfId="391" applyFont="1" applyFill="1" applyBorder="1" applyAlignment="1">
      <alignment horizontal="center" vertical="center" wrapText="1"/>
      <protection/>
    </xf>
    <xf numFmtId="0" fontId="4" fillId="78" borderId="3" xfId="391" applyFont="1" applyFill="1" applyBorder="1" applyAlignment="1">
      <alignment horizontal="center" vertical="center" wrapText="1"/>
      <protection/>
    </xf>
    <xf numFmtId="0" fontId="4" fillId="78" borderId="0" xfId="391" applyFont="1" applyFill="1" applyBorder="1" applyAlignment="1">
      <alignment horizontal="center" vertical="center" wrapText="1"/>
      <protection/>
    </xf>
    <xf numFmtId="0" fontId="4" fillId="78" borderId="43" xfId="391" applyFont="1" applyFill="1" applyBorder="1" applyAlignment="1">
      <alignment horizontal="center" vertical="center" wrapText="1"/>
      <protection/>
    </xf>
    <xf numFmtId="0" fontId="6" fillId="0" borderId="28" xfId="391" applyFont="1" applyFill="1" applyBorder="1" applyAlignment="1">
      <alignment horizontal="center" vertical="center"/>
      <protection/>
    </xf>
    <xf numFmtId="0" fontId="6" fillId="0" borderId="37" xfId="391" applyFont="1" applyFill="1" applyBorder="1" applyAlignment="1">
      <alignment horizontal="center" vertical="center"/>
      <protection/>
    </xf>
    <xf numFmtId="0" fontId="10" fillId="0" borderId="87" xfId="391" applyFont="1" applyFill="1" applyBorder="1" applyAlignment="1">
      <alignment horizontal="left" vertical="center" wrapText="1"/>
      <protection/>
    </xf>
    <xf numFmtId="0" fontId="68" fillId="0" borderId="87" xfId="391" applyFont="1" applyFill="1" applyBorder="1" applyAlignment="1">
      <alignment horizontal="center" vertical="center" wrapText="1"/>
      <protection/>
    </xf>
    <xf numFmtId="0" fontId="68" fillId="0" borderId="43" xfId="391" applyFont="1" applyFill="1" applyBorder="1" applyAlignment="1">
      <alignment horizontal="center" vertical="center" wrapText="1"/>
      <protection/>
    </xf>
    <xf numFmtId="0" fontId="4" fillId="0" borderId="3" xfId="391" applyFont="1" applyFill="1" applyBorder="1" applyAlignment="1">
      <alignment horizontal="center" vertical="center" wrapText="1"/>
      <protection/>
    </xf>
    <xf numFmtId="0" fontId="40" fillId="0" borderId="39" xfId="391" applyFont="1" applyFill="1" applyBorder="1" applyAlignment="1">
      <alignment horizontal="center" vertical="center"/>
      <protection/>
    </xf>
    <xf numFmtId="0" fontId="40" fillId="0" borderId="71" xfId="391" applyFont="1" applyFill="1" applyBorder="1" applyAlignment="1">
      <alignment horizontal="center" vertical="center"/>
      <protection/>
    </xf>
    <xf numFmtId="1" fontId="15" fillId="78" borderId="3" xfId="399" applyNumberFormat="1" applyFont="1" applyFill="1" applyBorder="1" applyAlignment="1" applyProtection="1">
      <alignment horizontal="center" vertical="center" wrapText="1"/>
      <protection/>
    </xf>
    <xf numFmtId="1" fontId="15" fillId="78" borderId="49" xfId="399" applyNumberFormat="1" applyFont="1" applyFill="1" applyBorder="1" applyAlignment="1" applyProtection="1">
      <alignment horizontal="center" vertical="center" wrapText="1"/>
      <protection/>
    </xf>
    <xf numFmtId="1" fontId="15" fillId="78" borderId="38" xfId="399" applyNumberFormat="1" applyFont="1" applyFill="1" applyBorder="1" applyAlignment="1" applyProtection="1">
      <alignment horizontal="center" vertical="center" wrapText="1"/>
      <protection/>
    </xf>
    <xf numFmtId="1" fontId="17" fillId="78" borderId="3" xfId="399" applyNumberFormat="1" applyFont="1" applyFill="1" applyBorder="1" applyAlignment="1" applyProtection="1">
      <alignment horizontal="center" vertical="center" wrapText="1"/>
      <protection/>
    </xf>
    <xf numFmtId="1" fontId="2" fillId="78" borderId="50" xfId="399" applyNumberFormat="1" applyFont="1" applyFill="1" applyBorder="1" applyAlignment="1" applyProtection="1">
      <alignment horizontal="center" vertical="center"/>
      <protection locked="0"/>
    </xf>
    <xf numFmtId="1" fontId="2" fillId="78" borderId="56" xfId="399" applyNumberFormat="1" applyFont="1" applyFill="1" applyBorder="1" applyAlignment="1" applyProtection="1">
      <alignment horizontal="center" vertical="center"/>
      <protection locked="0"/>
    </xf>
    <xf numFmtId="1" fontId="12" fillId="78" borderId="3" xfId="399" applyNumberFormat="1" applyFont="1" applyFill="1" applyBorder="1" applyAlignment="1" applyProtection="1">
      <alignment horizontal="center" vertical="center" wrapText="1"/>
      <protection/>
    </xf>
    <xf numFmtId="1" fontId="16" fillId="78" borderId="3" xfId="399" applyNumberFormat="1" applyFont="1" applyFill="1" applyBorder="1" applyAlignment="1" applyProtection="1">
      <alignment horizontal="center" vertical="center" wrapText="1"/>
      <protection/>
    </xf>
    <xf numFmtId="1" fontId="12" fillId="78" borderId="49" xfId="399" applyNumberFormat="1" applyFont="1" applyFill="1" applyBorder="1" applyAlignment="1" applyProtection="1">
      <alignment horizontal="center" vertical="center" wrapText="1"/>
      <protection/>
    </xf>
    <xf numFmtId="1" fontId="12" fillId="78" borderId="38" xfId="399" applyNumberFormat="1" applyFont="1" applyFill="1" applyBorder="1" applyAlignment="1" applyProtection="1">
      <alignment horizontal="center" vertical="center" wrapText="1"/>
      <protection/>
    </xf>
    <xf numFmtId="1" fontId="12" fillId="78" borderId="28" xfId="399" applyNumberFormat="1" applyFont="1" applyFill="1" applyBorder="1" applyAlignment="1" applyProtection="1">
      <alignment horizontal="center" vertical="center" wrapText="1"/>
      <protection/>
    </xf>
    <xf numFmtId="1" fontId="12" fillId="78" borderId="37" xfId="399" applyNumberFormat="1" applyFont="1" applyFill="1" applyBorder="1" applyAlignment="1" applyProtection="1">
      <alignment horizontal="center" vertical="center" wrapText="1"/>
      <protection/>
    </xf>
    <xf numFmtId="1" fontId="16" fillId="78" borderId="28" xfId="399" applyNumberFormat="1" applyFont="1" applyFill="1" applyBorder="1" applyAlignment="1" applyProtection="1">
      <alignment horizontal="center" vertical="center" wrapText="1"/>
      <protection/>
    </xf>
    <xf numFmtId="1" fontId="16" fillId="78" borderId="37" xfId="399" applyNumberFormat="1" applyFont="1" applyFill="1" applyBorder="1" applyAlignment="1" applyProtection="1">
      <alignment horizontal="center" vertical="center" wrapText="1"/>
      <protection/>
    </xf>
    <xf numFmtId="1" fontId="13" fillId="78" borderId="83" xfId="399" applyNumberFormat="1" applyFont="1" applyFill="1" applyBorder="1" applyAlignment="1" applyProtection="1">
      <alignment horizontal="center" vertical="center" wrapText="1"/>
      <protection/>
    </xf>
    <xf numFmtId="1" fontId="13" fillId="78" borderId="3" xfId="399" applyNumberFormat="1" applyFont="1" applyFill="1" applyBorder="1" applyAlignment="1" applyProtection="1">
      <alignment horizontal="center" vertical="center" wrapText="1"/>
      <protection/>
    </xf>
    <xf numFmtId="1" fontId="14" fillId="78" borderId="41" xfId="399" applyNumberFormat="1" applyFont="1" applyFill="1" applyBorder="1" applyAlignment="1" applyProtection="1">
      <alignment horizontal="center" vertical="center" wrapText="1"/>
      <protection/>
    </xf>
    <xf numFmtId="1" fontId="14" fillId="78" borderId="40" xfId="399" applyNumberFormat="1" applyFont="1" applyFill="1" applyBorder="1" applyAlignment="1" applyProtection="1">
      <alignment horizontal="center" vertical="center" wrapText="1"/>
      <protection/>
    </xf>
    <xf numFmtId="1" fontId="14" fillId="78" borderId="88" xfId="399" applyNumberFormat="1" applyFont="1" applyFill="1" applyBorder="1" applyAlignment="1" applyProtection="1">
      <alignment horizontal="center" vertical="center" wrapText="1"/>
      <protection/>
    </xf>
    <xf numFmtId="1" fontId="14" fillId="78" borderId="42" xfId="399" applyNumberFormat="1" applyFont="1" applyFill="1" applyBorder="1" applyAlignment="1" applyProtection="1">
      <alignment horizontal="center" vertical="center" wrapText="1"/>
      <protection/>
    </xf>
    <xf numFmtId="1" fontId="14" fillId="78" borderId="0" xfId="399" applyNumberFormat="1" applyFont="1" applyFill="1" applyBorder="1" applyAlignment="1" applyProtection="1">
      <alignment horizontal="center" vertical="center" wrapText="1"/>
      <protection/>
    </xf>
    <xf numFmtId="1" fontId="14" fillId="78" borderId="89" xfId="399" applyNumberFormat="1" applyFont="1" applyFill="1" applyBorder="1" applyAlignment="1" applyProtection="1">
      <alignment horizontal="center" vertical="center" wrapText="1"/>
      <protection/>
    </xf>
    <xf numFmtId="1" fontId="14" fillId="78" borderId="39" xfId="399" applyNumberFormat="1" applyFont="1" applyFill="1" applyBorder="1" applyAlignment="1" applyProtection="1">
      <alignment horizontal="center" vertical="center" wrapText="1"/>
      <protection/>
    </xf>
    <xf numFmtId="1" fontId="14" fillId="78" borderId="43" xfId="399" applyNumberFormat="1" applyFont="1" applyFill="1" applyBorder="1" applyAlignment="1" applyProtection="1">
      <alignment horizontal="center" vertical="center" wrapText="1"/>
      <protection/>
    </xf>
    <xf numFmtId="1" fontId="14" fillId="78" borderId="71" xfId="399" applyNumberFormat="1" applyFont="1" applyFill="1" applyBorder="1" applyAlignment="1" applyProtection="1">
      <alignment horizontal="center" vertical="center" wrapText="1"/>
      <protection/>
    </xf>
    <xf numFmtId="1" fontId="13" fillId="78" borderId="41" xfId="399" applyNumberFormat="1" applyFont="1" applyFill="1" applyBorder="1" applyAlignment="1" applyProtection="1">
      <alignment horizontal="center" vertical="center" wrapText="1"/>
      <protection/>
    </xf>
    <xf numFmtId="1" fontId="13" fillId="78" borderId="40" xfId="399" applyNumberFormat="1" applyFont="1" applyFill="1" applyBorder="1" applyAlignment="1" applyProtection="1">
      <alignment horizontal="center" vertical="center" wrapText="1"/>
      <protection/>
    </xf>
    <xf numFmtId="1" fontId="13" fillId="78" borderId="88" xfId="399" applyNumberFormat="1" applyFont="1" applyFill="1" applyBorder="1" applyAlignment="1" applyProtection="1">
      <alignment horizontal="center" vertical="center" wrapText="1"/>
      <protection/>
    </xf>
    <xf numFmtId="1" fontId="13" fillId="78" borderId="42" xfId="399" applyNumberFormat="1" applyFont="1" applyFill="1" applyBorder="1" applyAlignment="1" applyProtection="1">
      <alignment horizontal="center" vertical="center" wrapText="1"/>
      <protection/>
    </xf>
    <xf numFmtId="1" fontId="13" fillId="78" borderId="0" xfId="399" applyNumberFormat="1" applyFont="1" applyFill="1" applyBorder="1" applyAlignment="1" applyProtection="1">
      <alignment horizontal="center" vertical="center" wrapText="1"/>
      <protection/>
    </xf>
    <xf numFmtId="1" fontId="13" fillId="78" borderId="89" xfId="399" applyNumberFormat="1" applyFont="1" applyFill="1" applyBorder="1" applyAlignment="1" applyProtection="1">
      <alignment horizontal="center" vertical="center" wrapText="1"/>
      <protection/>
    </xf>
    <xf numFmtId="1" fontId="13" fillId="78" borderId="39" xfId="399" applyNumberFormat="1" applyFont="1" applyFill="1" applyBorder="1" applyAlignment="1" applyProtection="1">
      <alignment horizontal="center" vertical="center" wrapText="1"/>
      <protection/>
    </xf>
    <xf numFmtId="1" fontId="13" fillId="78" borderId="43" xfId="399" applyNumberFormat="1" applyFont="1" applyFill="1" applyBorder="1" applyAlignment="1" applyProtection="1">
      <alignment horizontal="center" vertical="center" wrapText="1"/>
      <protection/>
    </xf>
    <xf numFmtId="1" fontId="13" fillId="78" borderId="71" xfId="399" applyNumberFormat="1" applyFont="1" applyFill="1" applyBorder="1" applyAlignment="1" applyProtection="1">
      <alignment horizontal="center" vertical="center" wrapText="1"/>
      <protection/>
    </xf>
    <xf numFmtId="1" fontId="13" fillId="78" borderId="90" xfId="399" applyNumberFormat="1" applyFont="1" applyFill="1" applyBorder="1" applyAlignment="1" applyProtection="1">
      <alignment horizontal="center" vertical="center" wrapText="1"/>
      <protection/>
    </xf>
    <xf numFmtId="1" fontId="13" fillId="78" borderId="91" xfId="399" applyNumberFormat="1" applyFont="1" applyFill="1" applyBorder="1" applyAlignment="1" applyProtection="1">
      <alignment horizontal="center" vertical="center" wrapText="1"/>
      <protection/>
    </xf>
    <xf numFmtId="1" fontId="13" fillId="78" borderId="92" xfId="399" applyNumberFormat="1" applyFont="1" applyFill="1" applyBorder="1" applyAlignment="1" applyProtection="1">
      <alignment horizontal="center" vertical="center" wrapText="1"/>
      <protection/>
    </xf>
    <xf numFmtId="1" fontId="13" fillId="78" borderId="49" xfId="399" applyNumberFormat="1" applyFont="1" applyFill="1" applyBorder="1" applyAlignment="1" applyProtection="1">
      <alignment horizontal="center" vertical="center" wrapText="1"/>
      <protection/>
    </xf>
    <xf numFmtId="1" fontId="13" fillId="78" borderId="83" xfId="399" applyNumberFormat="1" applyFont="1" applyFill="1" applyBorder="1" applyAlignment="1" applyProtection="1">
      <alignment horizontal="center" vertical="center" wrapText="1"/>
      <protection locked="0"/>
    </xf>
    <xf numFmtId="1" fontId="13" fillId="78" borderId="3" xfId="399" applyNumberFormat="1" applyFont="1" applyFill="1" applyBorder="1" applyAlignment="1" applyProtection="1">
      <alignment horizontal="center" vertical="center" wrapText="1"/>
      <protection locked="0"/>
    </xf>
    <xf numFmtId="1" fontId="13" fillId="78" borderId="84" xfId="399" applyNumberFormat="1" applyFont="1" applyFill="1" applyBorder="1" applyAlignment="1" applyProtection="1">
      <alignment horizontal="center" vertical="center" wrapText="1"/>
      <protection/>
    </xf>
    <xf numFmtId="1" fontId="13" fillId="78" borderId="23" xfId="399" applyNumberFormat="1" applyFont="1" applyFill="1" applyBorder="1" applyAlignment="1" applyProtection="1">
      <alignment horizontal="center" vertical="center" wrapText="1"/>
      <protection/>
    </xf>
    <xf numFmtId="1" fontId="13" fillId="78" borderId="37" xfId="399" applyNumberFormat="1" applyFont="1" applyFill="1" applyBorder="1" applyAlignment="1" applyProtection="1">
      <alignment horizontal="center" vertical="center" wrapText="1"/>
      <protection/>
    </xf>
    <xf numFmtId="1" fontId="13" fillId="78" borderId="42" xfId="399" applyNumberFormat="1" applyFont="1" applyFill="1" applyBorder="1" applyAlignment="1" applyProtection="1">
      <alignment horizontal="center" vertical="center" wrapText="1"/>
      <protection locked="0"/>
    </xf>
    <xf numFmtId="1" fontId="13" fillId="78" borderId="89" xfId="399" applyNumberFormat="1" applyFont="1" applyFill="1" applyBorder="1" applyAlignment="1" applyProtection="1">
      <alignment horizontal="center" vertical="center" wrapText="1"/>
      <protection locked="0"/>
    </xf>
    <xf numFmtId="1" fontId="13" fillId="78" borderId="39" xfId="399" applyNumberFormat="1" applyFont="1" applyFill="1" applyBorder="1" applyAlignment="1" applyProtection="1">
      <alignment horizontal="center" vertical="center" wrapText="1"/>
      <protection locked="0"/>
    </xf>
    <xf numFmtId="1" fontId="13" fillId="78" borderId="71" xfId="399" applyNumberFormat="1" applyFont="1" applyFill="1" applyBorder="1" applyAlignment="1" applyProtection="1">
      <alignment horizontal="center" vertical="center" wrapText="1"/>
      <protection locked="0"/>
    </xf>
    <xf numFmtId="1" fontId="34" fillId="78" borderId="0" xfId="399" applyNumberFormat="1" applyFont="1" applyFill="1" applyAlignment="1" applyProtection="1">
      <alignment horizontal="center"/>
      <protection locked="0"/>
    </xf>
    <xf numFmtId="1" fontId="34" fillId="78" borderId="0" xfId="399" applyNumberFormat="1" applyFont="1" applyFill="1" applyBorder="1" applyAlignment="1" applyProtection="1">
      <alignment horizontal="center"/>
      <protection locked="0"/>
    </xf>
    <xf numFmtId="1" fontId="2" fillId="78" borderId="93" xfId="399" applyNumberFormat="1" applyFont="1" applyFill="1" applyBorder="1" applyAlignment="1" applyProtection="1">
      <alignment horizontal="center"/>
      <protection/>
    </xf>
    <xf numFmtId="1" fontId="2" fillId="78" borderId="94" xfId="399" applyNumberFormat="1" applyFont="1" applyFill="1" applyBorder="1" applyAlignment="1" applyProtection="1">
      <alignment horizontal="center"/>
      <protection/>
    </xf>
    <xf numFmtId="1" fontId="2" fillId="78" borderId="51" xfId="399" applyNumberFormat="1" applyFont="1" applyFill="1" applyBorder="1" applyAlignment="1" applyProtection="1">
      <alignment horizontal="center"/>
      <protection/>
    </xf>
    <xf numFmtId="1" fontId="13" fillId="78" borderId="48" xfId="399" applyNumberFormat="1" applyFont="1" applyFill="1" applyBorder="1" applyAlignment="1" applyProtection="1">
      <alignment horizontal="center" vertical="center" wrapText="1"/>
      <protection/>
    </xf>
    <xf numFmtId="1" fontId="15" fillId="78" borderId="37" xfId="399" applyNumberFormat="1" applyFont="1" applyFill="1" applyBorder="1" applyAlignment="1" applyProtection="1">
      <alignment horizontal="center" vertical="center" wrapText="1"/>
      <protection/>
    </xf>
  </cellXfs>
  <cellStyles count="429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2" xfId="20"/>
    <cellStyle name="20% - Accent2 2" xfId="21"/>
    <cellStyle name="20% - Accent2 2 2" xfId="22"/>
    <cellStyle name="20% - Accent3" xfId="23"/>
    <cellStyle name="20% - Accent3 2" xfId="24"/>
    <cellStyle name="20% - Accent3 2 2" xfId="25"/>
    <cellStyle name="20% - Accent4" xfId="26"/>
    <cellStyle name="20% - Accent4 2" xfId="27"/>
    <cellStyle name="20% - Accent4 2 2" xfId="28"/>
    <cellStyle name="20% - Accent5" xfId="29"/>
    <cellStyle name="20% - Accent5 2" xfId="30"/>
    <cellStyle name="20% - Accent5 2 2" xfId="31"/>
    <cellStyle name="20% - Accent6" xfId="32"/>
    <cellStyle name="20% - Accent6 2" xfId="33"/>
    <cellStyle name="20% - Accent6 2 2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2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3" xfId="47"/>
    <cellStyle name="20% — акцент3" xfId="48"/>
    <cellStyle name="20% - Акцент3 2" xfId="49"/>
    <cellStyle name="20% — акцент3 2" xfId="50"/>
    <cellStyle name="20% - Акцент3 3" xfId="51"/>
    <cellStyle name="20% — акцент3 3" xfId="52"/>
    <cellStyle name="20% - Акцент4" xfId="53"/>
    <cellStyle name="20% — акцент4" xfId="54"/>
    <cellStyle name="20% - Акцент4 2" xfId="55"/>
    <cellStyle name="20% — акцент4 2" xfId="56"/>
    <cellStyle name="20% - Акцент4 3" xfId="57"/>
    <cellStyle name="20% — акцент4 3" xfId="58"/>
    <cellStyle name="20% - Акцент5" xfId="59"/>
    <cellStyle name="20% — акцент5" xfId="60"/>
    <cellStyle name="20% - Акцент5 2" xfId="61"/>
    <cellStyle name="20% — акцент5 2" xfId="62"/>
    <cellStyle name="20% - Акцент5 3" xfId="63"/>
    <cellStyle name="20% — акцент5 3" xfId="64"/>
    <cellStyle name="20% - Акцент6" xfId="65"/>
    <cellStyle name="20% — акцент6" xfId="66"/>
    <cellStyle name="20% - Акцент6 2" xfId="67"/>
    <cellStyle name="20% — акцент6 2" xfId="68"/>
    <cellStyle name="20% - Акцент6 3" xfId="69"/>
    <cellStyle name="20% — акцент6 3" xfId="70"/>
    <cellStyle name="20% – Акцентування1" xfId="71"/>
    <cellStyle name="20% – Акцентування1 2" xfId="72"/>
    <cellStyle name="20% – Акцентування2" xfId="73"/>
    <cellStyle name="20% – Акцентування2 2" xfId="74"/>
    <cellStyle name="20% – Акцентування3" xfId="75"/>
    <cellStyle name="20% – Акцентування3 2" xfId="76"/>
    <cellStyle name="20% – Акцентування4" xfId="77"/>
    <cellStyle name="20% – Акцентування4 2" xfId="78"/>
    <cellStyle name="20% – Акцентування5" xfId="79"/>
    <cellStyle name="20% – Акцентування5 2" xfId="80"/>
    <cellStyle name="20% – Акцентування6" xfId="81"/>
    <cellStyle name="20% – Акцентування6 2" xfId="82"/>
    <cellStyle name="40% - Accent1" xfId="83"/>
    <cellStyle name="40% - Accent1 2" xfId="84"/>
    <cellStyle name="40% - Accent1 2 2" xfId="85"/>
    <cellStyle name="40% - Accent2" xfId="86"/>
    <cellStyle name="40% - Accent2 2" xfId="87"/>
    <cellStyle name="40% - Accent2 2 2" xfId="88"/>
    <cellStyle name="40% - Accent3" xfId="89"/>
    <cellStyle name="40% - Accent3 2" xfId="90"/>
    <cellStyle name="40% - Accent3 2 2" xfId="91"/>
    <cellStyle name="40% - Accent4" xfId="92"/>
    <cellStyle name="40% - Accent4 2" xfId="93"/>
    <cellStyle name="40% - Accent4 2 2" xfId="94"/>
    <cellStyle name="40% - Accent5" xfId="95"/>
    <cellStyle name="40% - Accent5 2" xfId="96"/>
    <cellStyle name="40% - Accent5 2 2" xfId="97"/>
    <cellStyle name="40% - Accent6" xfId="98"/>
    <cellStyle name="40% - Accent6 2" xfId="99"/>
    <cellStyle name="40% - Accent6 2 2" xfId="100"/>
    <cellStyle name="40% - Акцент1" xfId="101"/>
    <cellStyle name="40% — акцент1" xfId="102"/>
    <cellStyle name="40% - Акцент1 2" xfId="103"/>
    <cellStyle name="40% — акцент1 2" xfId="104"/>
    <cellStyle name="40% - Акцент1 3" xfId="105"/>
    <cellStyle name="40% — акцент1 3" xfId="106"/>
    <cellStyle name="40% - Акцент2" xfId="107"/>
    <cellStyle name="40% — акцент2" xfId="108"/>
    <cellStyle name="40% - Акцент2 2" xfId="109"/>
    <cellStyle name="40% — акцент2 2" xfId="110"/>
    <cellStyle name="40% - Акцент2 3" xfId="111"/>
    <cellStyle name="40% — акцент2 3" xfId="112"/>
    <cellStyle name="40% - Акцент3" xfId="113"/>
    <cellStyle name="40% — акцент3" xfId="114"/>
    <cellStyle name="40% - Акцент3 2" xfId="115"/>
    <cellStyle name="40% — акцент3 2" xfId="116"/>
    <cellStyle name="40% - Акцент3 3" xfId="117"/>
    <cellStyle name="40% — акцент3 3" xfId="118"/>
    <cellStyle name="40% - Акцент4" xfId="119"/>
    <cellStyle name="40% — акцент4" xfId="120"/>
    <cellStyle name="40% - Акцент4 2" xfId="121"/>
    <cellStyle name="40% — акцент4 2" xfId="122"/>
    <cellStyle name="40% - Акцент4 3" xfId="123"/>
    <cellStyle name="40% — акцент4 3" xfId="124"/>
    <cellStyle name="40% - Акцент5" xfId="125"/>
    <cellStyle name="40% — акцент5" xfId="126"/>
    <cellStyle name="40% - Акцент5 2" xfId="127"/>
    <cellStyle name="40% — акцент5 2" xfId="128"/>
    <cellStyle name="40% - Акцент5 3" xfId="129"/>
    <cellStyle name="40% — акцент5 3" xfId="130"/>
    <cellStyle name="40% - Акцент6" xfId="131"/>
    <cellStyle name="40% — акцент6" xfId="132"/>
    <cellStyle name="40% - Акцент6 2" xfId="133"/>
    <cellStyle name="40% — акцент6 2" xfId="134"/>
    <cellStyle name="40% - Акцент6 3" xfId="135"/>
    <cellStyle name="40% — акцент6 3" xfId="136"/>
    <cellStyle name="40% – Акцентування1" xfId="137"/>
    <cellStyle name="40% – Акцентування1 2" xfId="138"/>
    <cellStyle name="40% – Акцентування2" xfId="139"/>
    <cellStyle name="40% – Акцентування2 2" xfId="140"/>
    <cellStyle name="40% – Акцентування3" xfId="141"/>
    <cellStyle name="40% – Акцентування3 2" xfId="142"/>
    <cellStyle name="40% – Акцентування4" xfId="143"/>
    <cellStyle name="40% – Акцентування4 2" xfId="144"/>
    <cellStyle name="40% – Акцентування5" xfId="145"/>
    <cellStyle name="40% – Акцентування5 2" xfId="146"/>
    <cellStyle name="40% – Акцентування6" xfId="147"/>
    <cellStyle name="40% – Акцентування6 2" xfId="148"/>
    <cellStyle name="60% - Accent1" xfId="149"/>
    <cellStyle name="60% - Accent1 2" xfId="150"/>
    <cellStyle name="60% - Accent1 2 2" xfId="151"/>
    <cellStyle name="60% - Accent2" xfId="152"/>
    <cellStyle name="60% - Accent2 2" xfId="153"/>
    <cellStyle name="60% - Accent2 2 2" xfId="154"/>
    <cellStyle name="60% - Accent3" xfId="155"/>
    <cellStyle name="60% - Accent3 2" xfId="156"/>
    <cellStyle name="60% - Accent3 2 2" xfId="157"/>
    <cellStyle name="60% - Accent4" xfId="158"/>
    <cellStyle name="60% - Accent4 2" xfId="159"/>
    <cellStyle name="60% - Accent4 2 2" xfId="160"/>
    <cellStyle name="60% - Accent5" xfId="161"/>
    <cellStyle name="60% - Accent5 2" xfId="162"/>
    <cellStyle name="60% - Accent5 2 2" xfId="163"/>
    <cellStyle name="60% - Accent6" xfId="164"/>
    <cellStyle name="60% - Accent6 2" xfId="165"/>
    <cellStyle name="60% - Accent6 2 2" xfId="166"/>
    <cellStyle name="60% - Акцент1" xfId="167"/>
    <cellStyle name="60% — акцент1" xfId="168"/>
    <cellStyle name="60% - Акцент1 2" xfId="169"/>
    <cellStyle name="60% — акцент1 2" xfId="170"/>
    <cellStyle name="60% - Акцент1 3" xfId="171"/>
    <cellStyle name="60% — акцент1 3" xfId="172"/>
    <cellStyle name="60% - Акцент2" xfId="173"/>
    <cellStyle name="60% — акцент2" xfId="174"/>
    <cellStyle name="60% - Акцент2 2" xfId="175"/>
    <cellStyle name="60% — акцент2 2" xfId="176"/>
    <cellStyle name="60% - Акцент2 3" xfId="177"/>
    <cellStyle name="60% — акцент2 3" xfId="178"/>
    <cellStyle name="60% - Акцент3" xfId="179"/>
    <cellStyle name="60% — акцент3" xfId="180"/>
    <cellStyle name="60% - Акцент3 2" xfId="181"/>
    <cellStyle name="60% — акцент3 2" xfId="182"/>
    <cellStyle name="60% - Акцент3 3" xfId="183"/>
    <cellStyle name="60% — акцент3 3" xfId="184"/>
    <cellStyle name="60% - Акцент4" xfId="185"/>
    <cellStyle name="60% — акцент4" xfId="186"/>
    <cellStyle name="60% - Акцент4 2" xfId="187"/>
    <cellStyle name="60% — акцент4 2" xfId="188"/>
    <cellStyle name="60% - Акцент4 3" xfId="189"/>
    <cellStyle name="60% — акцент4 3" xfId="190"/>
    <cellStyle name="60% - Акцент5" xfId="191"/>
    <cellStyle name="60% — акцент5" xfId="192"/>
    <cellStyle name="60% - Акцент5 2" xfId="193"/>
    <cellStyle name="60% — акцент5 2" xfId="194"/>
    <cellStyle name="60% - Акцент5 3" xfId="195"/>
    <cellStyle name="60% — акцент5 3" xfId="196"/>
    <cellStyle name="60% - Акцент6" xfId="197"/>
    <cellStyle name="60% — акцент6" xfId="198"/>
    <cellStyle name="60% - Акцент6 2" xfId="199"/>
    <cellStyle name="60% — акцент6 2" xfId="200"/>
    <cellStyle name="60% - Акцент6 3" xfId="201"/>
    <cellStyle name="60% — акцент6 3" xfId="202"/>
    <cellStyle name="60% – Акцентування1" xfId="203"/>
    <cellStyle name="60% – Акцентування1 2" xfId="204"/>
    <cellStyle name="60% – Акцентування2" xfId="205"/>
    <cellStyle name="60% – Акцентування2 2" xfId="206"/>
    <cellStyle name="60% – Акцентування3" xfId="207"/>
    <cellStyle name="60% – Акцентування3 2" xfId="208"/>
    <cellStyle name="60% – Акцентування4" xfId="209"/>
    <cellStyle name="60% – Акцентування4 2" xfId="210"/>
    <cellStyle name="60% – Акцентування5" xfId="211"/>
    <cellStyle name="60% – Акцентування5 2" xfId="212"/>
    <cellStyle name="60% – Акцентування6" xfId="213"/>
    <cellStyle name="60% – Акцентування6 2" xfId="214"/>
    <cellStyle name="Accent1" xfId="215"/>
    <cellStyle name="Accent1 2" xfId="216"/>
    <cellStyle name="Accent1 2 2" xfId="217"/>
    <cellStyle name="Accent2" xfId="218"/>
    <cellStyle name="Accent2 2" xfId="219"/>
    <cellStyle name="Accent2 2 2" xfId="220"/>
    <cellStyle name="Accent3" xfId="221"/>
    <cellStyle name="Accent3 2" xfId="222"/>
    <cellStyle name="Accent3 2 2" xfId="223"/>
    <cellStyle name="Accent4" xfId="224"/>
    <cellStyle name="Accent4 2" xfId="225"/>
    <cellStyle name="Accent4 2 2" xfId="226"/>
    <cellStyle name="Accent5" xfId="227"/>
    <cellStyle name="Accent5 2" xfId="228"/>
    <cellStyle name="Accent5 2 2" xfId="229"/>
    <cellStyle name="Accent6" xfId="230"/>
    <cellStyle name="Accent6 2" xfId="231"/>
    <cellStyle name="Accent6 2 2" xfId="232"/>
    <cellStyle name="Bad" xfId="233"/>
    <cellStyle name="Bad 2" xfId="234"/>
    <cellStyle name="Bad 2 2" xfId="235"/>
    <cellStyle name="Calculation" xfId="236"/>
    <cellStyle name="Calculation 2" xfId="237"/>
    <cellStyle name="Calculation 2 2" xfId="238"/>
    <cellStyle name="Check Cell" xfId="239"/>
    <cellStyle name="Check Cell 2" xfId="240"/>
    <cellStyle name="Check Cell 2 2" xfId="241"/>
    <cellStyle name="Excel Built-in Normal" xfId="242"/>
    <cellStyle name="Explanatory Text" xfId="243"/>
    <cellStyle name="fBlock" xfId="244"/>
    <cellStyle name="fCmp" xfId="245"/>
    <cellStyle name="fEr" xfId="246"/>
    <cellStyle name="fHead" xfId="247"/>
    <cellStyle name="fName" xfId="248"/>
    <cellStyle name="Good" xfId="249"/>
    <cellStyle name="Good 2" xfId="250"/>
    <cellStyle name="Good 2 2" xfId="251"/>
    <cellStyle name="Heading 1" xfId="252"/>
    <cellStyle name="Heading 1 2" xfId="253"/>
    <cellStyle name="Heading 2" xfId="254"/>
    <cellStyle name="Heading 2 2" xfId="255"/>
    <cellStyle name="Heading 3" xfId="256"/>
    <cellStyle name="Heading 3 2" xfId="257"/>
    <cellStyle name="Heading 4" xfId="258"/>
    <cellStyle name="Heading 4 2" xfId="259"/>
    <cellStyle name="Input" xfId="260"/>
    <cellStyle name="Input 2" xfId="261"/>
    <cellStyle name="Input 2 2" xfId="262"/>
    <cellStyle name="Linked Cell" xfId="263"/>
    <cellStyle name="Neutral" xfId="264"/>
    <cellStyle name="Neutral 2" xfId="265"/>
    <cellStyle name="Neutral 2 2" xfId="266"/>
    <cellStyle name="Normal 2" xfId="267"/>
    <cellStyle name="Normal_Sheet1" xfId="268"/>
    <cellStyle name="Note" xfId="269"/>
    <cellStyle name="Note 2" xfId="270"/>
    <cellStyle name="Note 2 2" xfId="271"/>
    <cellStyle name="Output" xfId="272"/>
    <cellStyle name="Output 2" xfId="273"/>
    <cellStyle name="Output 2 2" xfId="274"/>
    <cellStyle name="Title" xfId="275"/>
    <cellStyle name="Total" xfId="276"/>
    <cellStyle name="vDa" xfId="277"/>
    <cellStyle name="vDa 2" xfId="278"/>
    <cellStyle name="vHl" xfId="279"/>
    <cellStyle name="vHl 2" xfId="280"/>
    <cellStyle name="vN0" xfId="281"/>
    <cellStyle name="vN0 2" xfId="282"/>
    <cellStyle name="vN0 3" xfId="283"/>
    <cellStyle name="vSt" xfId="284"/>
    <cellStyle name="vSt 2" xfId="285"/>
    <cellStyle name="Warning Text" xfId="286"/>
    <cellStyle name="Акцент1" xfId="287"/>
    <cellStyle name="Акцент1 2" xfId="288"/>
    <cellStyle name="Акцент1 2 2" xfId="289"/>
    <cellStyle name="Акцент1 3" xfId="290"/>
    <cellStyle name="Акцент2" xfId="291"/>
    <cellStyle name="Акцент2 2" xfId="292"/>
    <cellStyle name="Акцент2 2 2" xfId="293"/>
    <cellStyle name="Акцент2 3" xfId="294"/>
    <cellStyle name="Акцент3" xfId="295"/>
    <cellStyle name="Акцент3 2" xfId="296"/>
    <cellStyle name="Акцент3 2 2" xfId="297"/>
    <cellStyle name="Акцент3 3" xfId="298"/>
    <cellStyle name="Акцент4" xfId="299"/>
    <cellStyle name="Акцент4 2" xfId="300"/>
    <cellStyle name="Акцент4 2 2" xfId="301"/>
    <cellStyle name="Акцент4 3" xfId="302"/>
    <cellStyle name="Акцент5" xfId="303"/>
    <cellStyle name="Акцент5 2" xfId="304"/>
    <cellStyle name="Акцент5 2 2" xfId="305"/>
    <cellStyle name="Акцент5 3" xfId="306"/>
    <cellStyle name="Акцент6" xfId="307"/>
    <cellStyle name="Акцент6 2" xfId="308"/>
    <cellStyle name="Акцент6 2 2" xfId="309"/>
    <cellStyle name="Акцент6 3" xfId="310"/>
    <cellStyle name="Акцентування1" xfId="311"/>
    <cellStyle name="Акцентування1 2" xfId="312"/>
    <cellStyle name="Акцентування2" xfId="313"/>
    <cellStyle name="Акцентування2 2" xfId="314"/>
    <cellStyle name="Акцентування3" xfId="315"/>
    <cellStyle name="Акцентування3 2" xfId="316"/>
    <cellStyle name="Акцентування4" xfId="317"/>
    <cellStyle name="Акцентування4 2" xfId="318"/>
    <cellStyle name="Акцентування5" xfId="319"/>
    <cellStyle name="Акцентування5 2" xfId="320"/>
    <cellStyle name="Акцентування6" xfId="321"/>
    <cellStyle name="Акцентування6 2" xfId="322"/>
    <cellStyle name="Ввід" xfId="323"/>
    <cellStyle name="Ввід 2" xfId="324"/>
    <cellStyle name="Ввод " xfId="325"/>
    <cellStyle name="Ввод  2" xfId="326"/>
    <cellStyle name="Ввод  2 2" xfId="327"/>
    <cellStyle name="Вывод" xfId="328"/>
    <cellStyle name="Вывод 2" xfId="329"/>
    <cellStyle name="Вывод 2 2" xfId="330"/>
    <cellStyle name="Вывод 3" xfId="331"/>
    <cellStyle name="Вычисление" xfId="332"/>
    <cellStyle name="Вычисление 2" xfId="333"/>
    <cellStyle name="Вычисление 2 2" xfId="334"/>
    <cellStyle name="Вычисление 3" xfId="335"/>
    <cellStyle name="Currency" xfId="336"/>
    <cellStyle name="Currency [0]" xfId="337"/>
    <cellStyle name="Добре" xfId="338"/>
    <cellStyle name="Добре 2" xfId="339"/>
    <cellStyle name="Заголовок 1" xfId="340"/>
    <cellStyle name="Заголовок 1 2" xfId="341"/>
    <cellStyle name="Заголовок 2" xfId="342"/>
    <cellStyle name="Заголовок 2 2" xfId="343"/>
    <cellStyle name="Заголовок 3" xfId="344"/>
    <cellStyle name="Заголовок 3 2" xfId="345"/>
    <cellStyle name="Заголовок 4" xfId="346"/>
    <cellStyle name="Заголовок 4 2" xfId="347"/>
    <cellStyle name="Звичайний 2" xfId="348"/>
    <cellStyle name="Звичайний 2 2" xfId="349"/>
    <cellStyle name="Звичайний 2 3" xfId="350"/>
    <cellStyle name="Звичайний 2_8.Блок_3 (1 ч)" xfId="351"/>
    <cellStyle name="Звичайний 3" xfId="352"/>
    <cellStyle name="Звичайний 3 2" xfId="353"/>
    <cellStyle name="Звичайний 3 2 2" xfId="354"/>
    <cellStyle name="Звичайний 3 2 3" xfId="355"/>
    <cellStyle name="Звичайний 3 3" xfId="356"/>
    <cellStyle name="Звичайний 4" xfId="357"/>
    <cellStyle name="Звичайний 4 2" xfId="358"/>
    <cellStyle name="Звичайний 5" xfId="359"/>
    <cellStyle name="Звичайний 6" xfId="360"/>
    <cellStyle name="Зв'язана клітинка" xfId="361"/>
    <cellStyle name="Зв'язана клітинка 2" xfId="362"/>
    <cellStyle name="Итог" xfId="363"/>
    <cellStyle name="Итог 2" xfId="364"/>
    <cellStyle name="Контрольна клітинка" xfId="365"/>
    <cellStyle name="Контрольна клітинка 2" xfId="366"/>
    <cellStyle name="Контрольная ячейка" xfId="367"/>
    <cellStyle name="Контрольная ячейка 2" xfId="368"/>
    <cellStyle name="Контрольная ячейка 2 2" xfId="369"/>
    <cellStyle name="Назва" xfId="370"/>
    <cellStyle name="Назва 2" xfId="371"/>
    <cellStyle name="Название" xfId="372"/>
    <cellStyle name="Название 2" xfId="373"/>
    <cellStyle name="Нейтральный" xfId="374"/>
    <cellStyle name="Нейтральный 2" xfId="375"/>
    <cellStyle name="Нейтральный 2 2" xfId="376"/>
    <cellStyle name="Нейтральный 3" xfId="377"/>
    <cellStyle name="Обчислення" xfId="378"/>
    <cellStyle name="Обчислення 2" xfId="379"/>
    <cellStyle name="Обычный 2" xfId="380"/>
    <cellStyle name="Обычный 2 2" xfId="381"/>
    <cellStyle name="Обычный 2 2 2" xfId="382"/>
    <cellStyle name="Обычный 2 3" xfId="383"/>
    <cellStyle name="Обычный 2 3 2" xfId="384"/>
    <cellStyle name="Обычный 2 3 3" xfId="385"/>
    <cellStyle name="Обычный 3" xfId="386"/>
    <cellStyle name="Обычный 3 2" xfId="387"/>
    <cellStyle name="Обычный 4" xfId="388"/>
    <cellStyle name="Обычный 4 2" xfId="389"/>
    <cellStyle name="Обычный 5" xfId="390"/>
    <cellStyle name="Обычный 5 2" xfId="391"/>
    <cellStyle name="Обычный 5 3" xfId="392"/>
    <cellStyle name="Обычный 6" xfId="393"/>
    <cellStyle name="Обычный 6 2" xfId="394"/>
    <cellStyle name="Обычный 6 3" xfId="395"/>
    <cellStyle name="Обычный 7" xfId="396"/>
    <cellStyle name="Обычный 7 2" xfId="397"/>
    <cellStyle name="Обычный 8" xfId="398"/>
    <cellStyle name="Обычный_06" xfId="399"/>
    <cellStyle name="Обычный_09_Професійний склад" xfId="400"/>
    <cellStyle name="Обычный_12 Зинкевич" xfId="401"/>
    <cellStyle name="Обычный_27.08.2013" xfId="402"/>
    <cellStyle name="Обычный_TБЛ-12~1" xfId="403"/>
    <cellStyle name="Обычный_Форма7Н" xfId="404"/>
    <cellStyle name="Підсумок" xfId="405"/>
    <cellStyle name="Підсумок 2" xfId="406"/>
    <cellStyle name="Плохой" xfId="407"/>
    <cellStyle name="Плохой 2" xfId="408"/>
    <cellStyle name="Плохой 2 2" xfId="409"/>
    <cellStyle name="Плохой 3" xfId="410"/>
    <cellStyle name="Поганий" xfId="411"/>
    <cellStyle name="Поганий 2" xfId="412"/>
    <cellStyle name="Пояснение" xfId="413"/>
    <cellStyle name="Пояснение 2" xfId="414"/>
    <cellStyle name="Примечание" xfId="415"/>
    <cellStyle name="Примечание 2" xfId="416"/>
    <cellStyle name="Примечание 2 2" xfId="417"/>
    <cellStyle name="Примечание 3" xfId="418"/>
    <cellStyle name="Примітка" xfId="419"/>
    <cellStyle name="Примітка 2" xfId="420"/>
    <cellStyle name="Percent" xfId="421"/>
    <cellStyle name="Результат" xfId="422"/>
    <cellStyle name="Связанная ячейка" xfId="423"/>
    <cellStyle name="Связанная ячейка 2" xfId="424"/>
    <cellStyle name="Середній" xfId="425"/>
    <cellStyle name="Середній 2" xfId="426"/>
    <cellStyle name="Стиль 1" xfId="427"/>
    <cellStyle name="Стиль 1 2" xfId="428"/>
    <cellStyle name="Текст попередження" xfId="429"/>
    <cellStyle name="Текст попередження 2" xfId="430"/>
    <cellStyle name="Текст пояснення" xfId="431"/>
    <cellStyle name="Текст пояснення 2" xfId="432"/>
    <cellStyle name="Текст предупреждения" xfId="433"/>
    <cellStyle name="Текст предупреждения 2" xfId="434"/>
    <cellStyle name="Тысячи [0]_Анализ" xfId="435"/>
    <cellStyle name="Тысячи_Анализ" xfId="436"/>
    <cellStyle name="Comma" xfId="437"/>
    <cellStyle name="Comma [0]" xfId="438"/>
    <cellStyle name="ФинᎰнсовый_Лист1 (3)_1" xfId="439"/>
    <cellStyle name="Хороший" xfId="440"/>
    <cellStyle name="Хороший 2" xfId="441"/>
    <cellStyle name="Хороший 2 2" xfId="4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02_Statistics\Users\MAKARE~1.ES\AppData\Local\Temp\Rar$DI00.418\23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02_Statistics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view="pageBreakPreview" zoomScale="78" zoomScaleSheetLayoutView="78" zoomScalePageLayoutView="0" workbookViewId="0" topLeftCell="A1">
      <selection activeCell="H7" sqref="H7"/>
    </sheetView>
  </sheetViews>
  <sheetFormatPr defaultColWidth="10.28125" defaultRowHeight="15"/>
  <cols>
    <col min="1" max="1" width="36.421875" style="34" customWidth="1"/>
    <col min="2" max="2" width="23.140625" style="83" customWidth="1"/>
    <col min="3" max="3" width="23.8515625" style="83" customWidth="1"/>
    <col min="4" max="237" width="7.8515625" style="34" customWidth="1"/>
    <col min="238" max="238" width="39.28125" style="34" customWidth="1"/>
    <col min="239" max="16384" width="10.28125" style="34" customWidth="1"/>
  </cols>
  <sheetData>
    <row r="1" spans="1:3" ht="70.5" customHeight="1">
      <c r="A1" s="307" t="s">
        <v>151</v>
      </c>
      <c r="B1" s="307"/>
      <c r="C1" s="307"/>
    </row>
    <row r="2" spans="1:3" ht="38.25" customHeight="1" thickBot="1">
      <c r="A2" s="308" t="s">
        <v>144</v>
      </c>
      <c r="B2" s="308"/>
      <c r="C2" s="308"/>
    </row>
    <row r="3" spans="1:3" s="35" customFormat="1" ht="39" customHeight="1">
      <c r="A3" s="216"/>
      <c r="B3" s="309" t="s">
        <v>148</v>
      </c>
      <c r="C3" s="310"/>
    </row>
    <row r="4" spans="1:3" s="35" customFormat="1" ht="40.5" customHeight="1" thickBot="1">
      <c r="A4" s="217"/>
      <c r="B4" s="76" t="s">
        <v>82</v>
      </c>
      <c r="C4" s="218" t="s">
        <v>14</v>
      </c>
    </row>
    <row r="5" spans="1:3" s="35" customFormat="1" ht="63" customHeight="1" thickTop="1">
      <c r="A5" s="219" t="s">
        <v>87</v>
      </c>
      <c r="B5" s="77">
        <v>851.4</v>
      </c>
      <c r="C5" s="220">
        <v>836.5</v>
      </c>
    </row>
    <row r="6" spans="1:3" s="35" customFormat="1" ht="48.75" customHeight="1">
      <c r="A6" s="221" t="s">
        <v>88</v>
      </c>
      <c r="B6" s="78">
        <v>69</v>
      </c>
      <c r="C6" s="222">
        <v>69</v>
      </c>
    </row>
    <row r="7" spans="1:3" s="35" customFormat="1" ht="57" customHeight="1">
      <c r="A7" s="223" t="s">
        <v>89</v>
      </c>
      <c r="B7" s="79">
        <v>722.2</v>
      </c>
      <c r="C7" s="224">
        <v>705.7</v>
      </c>
    </row>
    <row r="8" spans="1:3" s="35" customFormat="1" ht="54.75" customHeight="1">
      <c r="A8" s="225" t="s">
        <v>90</v>
      </c>
      <c r="B8" s="80">
        <v>58.5</v>
      </c>
      <c r="C8" s="226">
        <v>58.2</v>
      </c>
    </row>
    <row r="9" spans="1:3" s="35" customFormat="1" ht="70.5" customHeight="1">
      <c r="A9" s="227" t="s">
        <v>91</v>
      </c>
      <c r="B9" s="81">
        <v>129.2</v>
      </c>
      <c r="C9" s="228">
        <v>130.8</v>
      </c>
    </row>
    <row r="10" spans="1:3" s="35" customFormat="1" ht="60.75" customHeight="1" thickBot="1">
      <c r="A10" s="229" t="s">
        <v>92</v>
      </c>
      <c r="B10" s="230">
        <v>15.2</v>
      </c>
      <c r="C10" s="231">
        <v>15.6</v>
      </c>
    </row>
    <row r="11" spans="1:3" s="84" customFormat="1" ht="13.5">
      <c r="A11" s="82"/>
      <c r="B11" s="82"/>
      <c r="C11" s="83"/>
    </row>
    <row r="12" spans="1:3" s="86" customFormat="1" ht="12" customHeight="1">
      <c r="A12" s="85"/>
      <c r="B12" s="85"/>
      <c r="C12" s="83"/>
    </row>
    <row r="13" ht="13.5">
      <c r="A13" s="36"/>
    </row>
    <row r="14" ht="13.5">
      <c r="A14" s="36"/>
    </row>
    <row r="15" ht="13.5">
      <c r="A15" s="36"/>
    </row>
    <row r="16" ht="13.5">
      <c r="A16" s="36"/>
    </row>
    <row r="17" ht="13.5">
      <c r="A17" s="36"/>
    </row>
    <row r="18" ht="13.5">
      <c r="A18" s="36"/>
    </row>
    <row r="19" ht="13.5">
      <c r="A19" s="36"/>
    </row>
    <row r="20" ht="13.5">
      <c r="A20" s="36"/>
    </row>
    <row r="21" ht="13.5">
      <c r="A21" s="36"/>
    </row>
    <row r="22" ht="13.5">
      <c r="A22" s="36"/>
    </row>
  </sheetData>
  <sheetProtection/>
  <mergeCells count="3">
    <mergeCell ref="A1:C1"/>
    <mergeCell ref="A2:C2"/>
    <mergeCell ref="B3:C3"/>
  </mergeCells>
  <printOptions horizontalCentered="1"/>
  <pageMargins left="0.24" right="0.17" top="0.46" bottom="0.1968503937007874" header="0" footer="0"/>
  <pageSetup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="75" zoomScaleNormal="75" zoomScaleSheetLayoutView="75" zoomScalePageLayoutView="0" workbookViewId="0" topLeftCell="A1">
      <pane xSplit="1" ySplit="8" topLeftCell="B9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A1" sqref="A1:I1"/>
    </sheetView>
  </sheetViews>
  <sheetFormatPr defaultColWidth="8.28125" defaultRowHeight="15"/>
  <cols>
    <col min="1" max="1" width="18.57421875" style="89" customWidth="1"/>
    <col min="2" max="9" width="12.7109375" style="89" customWidth="1"/>
    <col min="10" max="10" width="9.140625" style="90" customWidth="1"/>
    <col min="11" max="252" width="9.140625" style="89" customWidth="1"/>
    <col min="253" max="253" width="18.57421875" style="89" customWidth="1"/>
    <col min="254" max="254" width="11.57421875" style="89" customWidth="1"/>
    <col min="255" max="255" width="11.00390625" style="89" customWidth="1"/>
    <col min="256" max="16384" width="8.28125" style="89" customWidth="1"/>
  </cols>
  <sheetData>
    <row r="1" spans="1:9" s="87" customFormat="1" ht="27" customHeight="1">
      <c r="A1" s="315" t="s">
        <v>93</v>
      </c>
      <c r="B1" s="315"/>
      <c r="C1" s="315"/>
      <c r="D1" s="315"/>
      <c r="E1" s="315"/>
      <c r="F1" s="315"/>
      <c r="G1" s="315"/>
      <c r="H1" s="315"/>
      <c r="I1" s="315"/>
    </row>
    <row r="2" spans="1:9" s="87" customFormat="1" ht="21.75" customHeight="1">
      <c r="A2" s="315" t="s">
        <v>94</v>
      </c>
      <c r="B2" s="315"/>
      <c r="C2" s="315"/>
      <c r="D2" s="315"/>
      <c r="E2" s="315"/>
      <c r="F2" s="315"/>
      <c r="G2" s="315"/>
      <c r="H2" s="315"/>
      <c r="I2" s="315"/>
    </row>
    <row r="3" spans="1:9" s="87" customFormat="1" ht="21.75" customHeight="1">
      <c r="A3" s="316" t="s">
        <v>95</v>
      </c>
      <c r="B3" s="316"/>
      <c r="C3" s="316"/>
      <c r="D3" s="316"/>
      <c r="E3" s="316"/>
      <c r="F3" s="316"/>
      <c r="G3" s="316"/>
      <c r="H3" s="316"/>
      <c r="I3" s="316"/>
    </row>
    <row r="4" spans="1:9" s="87" customFormat="1" ht="21.75" customHeight="1">
      <c r="A4" s="316"/>
      <c r="B4" s="316"/>
      <c r="C4" s="316"/>
      <c r="D4" s="316"/>
      <c r="E4" s="316"/>
      <c r="F4" s="316"/>
      <c r="G4" s="316"/>
      <c r="H4" s="316"/>
      <c r="I4" s="316"/>
    </row>
    <row r="5" spans="1:9" ht="21.75" customHeight="1">
      <c r="A5" s="88" t="s">
        <v>96</v>
      </c>
      <c r="F5" s="317"/>
      <c r="G5" s="317"/>
      <c r="H5" s="317"/>
      <c r="I5" s="317"/>
    </row>
    <row r="6" spans="1:9" s="91" customFormat="1" ht="21.75" customHeight="1">
      <c r="A6" s="318"/>
      <c r="B6" s="320" t="s">
        <v>97</v>
      </c>
      <c r="C6" s="321"/>
      <c r="D6" s="320" t="s">
        <v>98</v>
      </c>
      <c r="E6" s="322"/>
      <c r="F6" s="321" t="s">
        <v>99</v>
      </c>
      <c r="G6" s="321"/>
      <c r="H6" s="323" t="s">
        <v>100</v>
      </c>
      <c r="I6" s="323"/>
    </row>
    <row r="7" spans="1:9" s="94" customFormat="1" ht="21.75" customHeight="1">
      <c r="A7" s="319"/>
      <c r="B7" s="92" t="s">
        <v>1</v>
      </c>
      <c r="C7" s="92" t="s">
        <v>14</v>
      </c>
      <c r="D7" s="92" t="s">
        <v>1</v>
      </c>
      <c r="E7" s="93" t="s">
        <v>14</v>
      </c>
      <c r="F7" s="99" t="s">
        <v>1</v>
      </c>
      <c r="G7" s="92" t="s">
        <v>14</v>
      </c>
      <c r="H7" s="92" t="s">
        <v>1</v>
      </c>
      <c r="I7" s="92" t="s">
        <v>14</v>
      </c>
    </row>
    <row r="8" spans="1:9" s="91" customFormat="1" ht="21.75" customHeight="1">
      <c r="A8" s="95"/>
      <c r="B8" s="311" t="s">
        <v>101</v>
      </c>
      <c r="C8" s="312"/>
      <c r="D8" s="311" t="s">
        <v>102</v>
      </c>
      <c r="E8" s="313"/>
      <c r="F8" s="312" t="s">
        <v>101</v>
      </c>
      <c r="G8" s="312"/>
      <c r="H8" s="314" t="s">
        <v>102</v>
      </c>
      <c r="I8" s="314"/>
    </row>
    <row r="9" spans="1:10" s="183" customFormat="1" ht="21.75" customHeight="1">
      <c r="A9" s="176" t="s">
        <v>51</v>
      </c>
      <c r="B9" s="177">
        <v>743.7</v>
      </c>
      <c r="C9" s="177">
        <v>731.1</v>
      </c>
      <c r="D9" s="178">
        <v>49.7</v>
      </c>
      <c r="E9" s="179">
        <v>49.2</v>
      </c>
      <c r="F9" s="180">
        <v>129.2</v>
      </c>
      <c r="G9" s="181">
        <v>130.8</v>
      </c>
      <c r="H9" s="177">
        <v>14.8</v>
      </c>
      <c r="I9" s="177">
        <v>15.2</v>
      </c>
      <c r="J9" s="182"/>
    </row>
    <row r="10" spans="1:9" ht="15">
      <c r="A10" s="96"/>
      <c r="B10" s="97"/>
      <c r="C10" s="98"/>
      <c r="D10" s="96"/>
      <c r="E10" s="96"/>
      <c r="F10" s="96"/>
      <c r="G10" s="96"/>
      <c r="H10" s="96"/>
      <c r="I10" s="96"/>
    </row>
    <row r="11" spans="1:9" ht="13.5">
      <c r="A11" s="96"/>
      <c r="C11" s="96"/>
      <c r="D11" s="96"/>
      <c r="E11" s="96"/>
      <c r="F11" s="96"/>
      <c r="G11" s="96"/>
      <c r="H11" s="96"/>
      <c r="I11" s="96"/>
    </row>
    <row r="12" spans="1:9" ht="12.75">
      <c r="A12" s="97"/>
      <c r="C12" s="97"/>
      <c r="D12" s="97"/>
      <c r="E12" s="97"/>
      <c r="F12" s="97"/>
      <c r="G12" s="97"/>
      <c r="H12" s="97"/>
      <c r="I12" s="97"/>
    </row>
    <row r="13" spans="1:9" ht="12.75">
      <c r="A13" s="97"/>
      <c r="C13" s="97"/>
      <c r="D13" s="97"/>
      <c r="E13" s="97"/>
      <c r="F13" s="97"/>
      <c r="G13" s="97"/>
      <c r="H13" s="97"/>
      <c r="I13" s="97"/>
    </row>
  </sheetData>
  <sheetProtection/>
  <mergeCells count="14">
    <mergeCell ref="B6:C6"/>
    <mergeCell ref="D6:E6"/>
    <mergeCell ref="F6:G6"/>
    <mergeCell ref="H6:I6"/>
    <mergeCell ref="B8:C8"/>
    <mergeCell ref="D8:E8"/>
    <mergeCell ref="F8:G8"/>
    <mergeCell ref="H8:I8"/>
    <mergeCell ref="A1:I1"/>
    <mergeCell ref="A2:I2"/>
    <mergeCell ref="A3:I3"/>
    <mergeCell ref="A4:I4"/>
    <mergeCell ref="F5:I5"/>
    <mergeCell ref="A6:A7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31"/>
  <sheetViews>
    <sheetView view="pageBreakPreview" zoomScale="75" zoomScaleNormal="85" zoomScaleSheetLayoutView="75" zoomScalePageLayoutView="0" workbookViewId="0" topLeftCell="B1">
      <pane xSplit="1" ySplit="6" topLeftCell="C7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M5" sqref="M5"/>
    </sheetView>
  </sheetViews>
  <sheetFormatPr defaultColWidth="9.140625" defaultRowHeight="15"/>
  <cols>
    <col min="1" max="1" width="1.28515625" style="52" hidden="1" customWidth="1"/>
    <col min="2" max="2" width="28.28125" style="52" customWidth="1"/>
    <col min="3" max="3" width="17.8515625" style="52" customWidth="1"/>
    <col min="4" max="4" width="17.8515625" style="187" customWidth="1"/>
    <col min="5" max="5" width="17.57421875" style="52" customWidth="1"/>
    <col min="6" max="6" width="16.7109375" style="52" customWidth="1"/>
    <col min="7" max="7" width="9.140625" style="52" customWidth="1"/>
    <col min="8" max="10" width="0" style="52" hidden="1" customWidth="1"/>
    <col min="11" max="16384" width="9.140625" style="52" customWidth="1"/>
  </cols>
  <sheetData>
    <row r="1" spans="4:6" s="37" customFormat="1" ht="16.5" customHeight="1">
      <c r="D1" s="184"/>
      <c r="F1" s="38"/>
    </row>
    <row r="2" spans="1:6" s="39" customFormat="1" ht="48" customHeight="1">
      <c r="A2" s="40"/>
      <c r="B2" s="331" t="s">
        <v>152</v>
      </c>
      <c r="C2" s="332"/>
      <c r="D2" s="332"/>
      <c r="E2" s="332"/>
      <c r="F2" s="332"/>
    </row>
    <row r="3" spans="1:6" s="39" customFormat="1" ht="16.5" customHeight="1" thickBot="1">
      <c r="A3" s="40"/>
      <c r="B3" s="40"/>
      <c r="C3" s="40"/>
      <c r="D3" s="185"/>
      <c r="E3" s="40"/>
      <c r="F3" s="41" t="s">
        <v>83</v>
      </c>
    </row>
    <row r="4" spans="1:6" s="39" customFormat="1" ht="24.75" customHeight="1">
      <c r="A4" s="40"/>
      <c r="B4" s="324"/>
      <c r="C4" s="326" t="s">
        <v>107</v>
      </c>
      <c r="D4" s="328" t="s">
        <v>108</v>
      </c>
      <c r="E4" s="326" t="s">
        <v>84</v>
      </c>
      <c r="F4" s="330"/>
    </row>
    <row r="5" spans="1:6" s="39" customFormat="1" ht="54.75" customHeight="1">
      <c r="A5" s="42"/>
      <c r="B5" s="325"/>
      <c r="C5" s="327"/>
      <c r="D5" s="329"/>
      <c r="E5" s="43" t="s">
        <v>4</v>
      </c>
      <c r="F5" s="200" t="s">
        <v>85</v>
      </c>
    </row>
    <row r="6" spans="2:6" s="44" customFormat="1" ht="19.5" customHeight="1" thickBot="1">
      <c r="B6" s="201" t="s">
        <v>50</v>
      </c>
      <c r="C6" s="192">
        <v>1</v>
      </c>
      <c r="D6" s="193">
        <v>2</v>
      </c>
      <c r="E6" s="192">
        <v>3</v>
      </c>
      <c r="F6" s="202">
        <v>4</v>
      </c>
    </row>
    <row r="7" spans="1:10" s="198" customFormat="1" ht="27.75" customHeight="1" thickBot="1">
      <c r="A7" s="197"/>
      <c r="B7" s="302" t="s">
        <v>115</v>
      </c>
      <c r="C7" s="303">
        <v>9638</v>
      </c>
      <c r="D7" s="304">
        <v>22844</v>
      </c>
      <c r="E7" s="305">
        <f>ROUND(D7/C7*100,1)</f>
        <v>237</v>
      </c>
      <c r="F7" s="306">
        <f aca="true" t="shared" si="0" ref="F7:F31">D7-C7</f>
        <v>13206</v>
      </c>
      <c r="I7" s="199"/>
      <c r="J7" s="199"/>
    </row>
    <row r="8" spans="2:10" s="45" customFormat="1" ht="23.25" customHeight="1">
      <c r="B8" s="203" t="s">
        <v>116</v>
      </c>
      <c r="C8" s="194">
        <v>519</v>
      </c>
      <c r="D8" s="195">
        <v>1737</v>
      </c>
      <c r="E8" s="196">
        <f aca="true" t="shared" si="1" ref="E8:E30">ROUND(D8/C8*100,1)</f>
        <v>334.7</v>
      </c>
      <c r="F8" s="204">
        <f t="shared" si="0"/>
        <v>1218</v>
      </c>
      <c r="H8" s="48">
        <f aca="true" t="shared" si="2" ref="H8:H31">ROUND(D8/$D$7*100,1)</f>
        <v>7.6</v>
      </c>
      <c r="I8" s="49">
        <f>ROUND(C8/1000,1)</f>
        <v>0.5</v>
      </c>
      <c r="J8" s="49">
        <f>ROUND(D8/1000,1)</f>
        <v>1.7</v>
      </c>
    </row>
    <row r="9" spans="2:10" s="45" customFormat="1" ht="23.25" customHeight="1">
      <c r="B9" s="205" t="s">
        <v>117</v>
      </c>
      <c r="C9" s="46">
        <v>1</v>
      </c>
      <c r="D9" s="186">
        <v>0</v>
      </c>
      <c r="E9" s="47">
        <f t="shared" si="1"/>
        <v>0</v>
      </c>
      <c r="F9" s="206">
        <f t="shared" si="0"/>
        <v>-1</v>
      </c>
      <c r="H9" s="48">
        <f t="shared" si="2"/>
        <v>0</v>
      </c>
      <c r="I9" s="49">
        <f aca="true" t="shared" si="3" ref="I9:J31">ROUND(C9/1000,1)</f>
        <v>0</v>
      </c>
      <c r="J9" s="49">
        <f t="shared" si="3"/>
        <v>0</v>
      </c>
    </row>
    <row r="10" spans="2:10" s="45" customFormat="1" ht="23.25" customHeight="1">
      <c r="B10" s="205" t="s">
        <v>118</v>
      </c>
      <c r="C10" s="46">
        <v>409</v>
      </c>
      <c r="D10" s="186">
        <v>1100</v>
      </c>
      <c r="E10" s="47">
        <f t="shared" si="1"/>
        <v>268.9</v>
      </c>
      <c r="F10" s="206">
        <f t="shared" si="0"/>
        <v>691</v>
      </c>
      <c r="H10" s="50">
        <f t="shared" si="2"/>
        <v>4.8</v>
      </c>
      <c r="I10" s="49">
        <f t="shared" si="3"/>
        <v>0.4</v>
      </c>
      <c r="J10" s="49">
        <f t="shared" si="3"/>
        <v>1.1</v>
      </c>
    </row>
    <row r="11" spans="2:10" s="188" customFormat="1" ht="23.25" customHeight="1">
      <c r="B11" s="207" t="s">
        <v>119</v>
      </c>
      <c r="C11" s="186">
        <v>82</v>
      </c>
      <c r="D11" s="186">
        <v>0</v>
      </c>
      <c r="E11" s="189">
        <f t="shared" si="1"/>
        <v>0</v>
      </c>
      <c r="F11" s="208">
        <f t="shared" si="0"/>
        <v>-82</v>
      </c>
      <c r="H11" s="190">
        <f t="shared" si="2"/>
        <v>0</v>
      </c>
      <c r="I11" s="191">
        <f t="shared" si="3"/>
        <v>0.1</v>
      </c>
      <c r="J11" s="191">
        <f t="shared" si="3"/>
        <v>0</v>
      </c>
    </row>
    <row r="12" spans="2:10" s="45" customFormat="1" ht="23.25" customHeight="1">
      <c r="B12" s="205" t="s">
        <v>120</v>
      </c>
      <c r="C12" s="46">
        <v>305</v>
      </c>
      <c r="D12" s="186">
        <v>210</v>
      </c>
      <c r="E12" s="47">
        <f t="shared" si="1"/>
        <v>68.9</v>
      </c>
      <c r="F12" s="206">
        <f t="shared" si="0"/>
        <v>-95</v>
      </c>
      <c r="H12" s="50">
        <f t="shared" si="2"/>
        <v>0.9</v>
      </c>
      <c r="I12" s="49">
        <f t="shared" si="3"/>
        <v>0.3</v>
      </c>
      <c r="J12" s="49">
        <f t="shared" si="3"/>
        <v>0.2</v>
      </c>
    </row>
    <row r="13" spans="2:10" s="45" customFormat="1" ht="23.25" customHeight="1">
      <c r="B13" s="205" t="s">
        <v>121</v>
      </c>
      <c r="C13" s="46">
        <v>497</v>
      </c>
      <c r="D13" s="186">
        <v>29</v>
      </c>
      <c r="E13" s="47">
        <f t="shared" si="1"/>
        <v>5.8</v>
      </c>
      <c r="F13" s="206">
        <f t="shared" si="0"/>
        <v>-468</v>
      </c>
      <c r="H13" s="48">
        <f t="shared" si="2"/>
        <v>0.1</v>
      </c>
      <c r="I13" s="49">
        <f t="shared" si="3"/>
        <v>0.5</v>
      </c>
      <c r="J13" s="49">
        <f t="shared" si="3"/>
        <v>0</v>
      </c>
    </row>
    <row r="14" spans="2:10" s="45" customFormat="1" ht="23.25" customHeight="1">
      <c r="B14" s="205" t="s">
        <v>122</v>
      </c>
      <c r="C14" s="46">
        <v>31</v>
      </c>
      <c r="D14" s="186">
        <v>59</v>
      </c>
      <c r="E14" s="47">
        <f t="shared" si="1"/>
        <v>190.3</v>
      </c>
      <c r="F14" s="206">
        <f t="shared" si="0"/>
        <v>28</v>
      </c>
      <c r="H14" s="48">
        <f t="shared" si="2"/>
        <v>0.3</v>
      </c>
      <c r="I14" s="49">
        <f t="shared" si="3"/>
        <v>0</v>
      </c>
      <c r="J14" s="49">
        <f t="shared" si="3"/>
        <v>0.1</v>
      </c>
    </row>
    <row r="15" spans="2:10" s="45" customFormat="1" ht="23.25" customHeight="1">
      <c r="B15" s="205" t="s">
        <v>123</v>
      </c>
      <c r="C15" s="46">
        <v>94</v>
      </c>
      <c r="D15" s="186">
        <v>41</v>
      </c>
      <c r="E15" s="47">
        <f t="shared" si="1"/>
        <v>43.6</v>
      </c>
      <c r="F15" s="206">
        <f t="shared" si="0"/>
        <v>-53</v>
      </c>
      <c r="H15" s="48">
        <f t="shared" si="2"/>
        <v>0.2</v>
      </c>
      <c r="I15" s="49">
        <f t="shared" si="3"/>
        <v>0.1</v>
      </c>
      <c r="J15" s="49">
        <f t="shared" si="3"/>
        <v>0</v>
      </c>
    </row>
    <row r="16" spans="2:10" s="45" customFormat="1" ht="23.25" customHeight="1">
      <c r="B16" s="205" t="s">
        <v>124</v>
      </c>
      <c r="C16" s="46">
        <v>65</v>
      </c>
      <c r="D16" s="186">
        <v>100</v>
      </c>
      <c r="E16" s="47">
        <f t="shared" si="1"/>
        <v>153.8</v>
      </c>
      <c r="F16" s="206">
        <f t="shared" si="0"/>
        <v>35</v>
      </c>
      <c r="H16" s="48">
        <f t="shared" si="2"/>
        <v>0.4</v>
      </c>
      <c r="I16" s="49">
        <f t="shared" si="3"/>
        <v>0.1</v>
      </c>
      <c r="J16" s="49">
        <f t="shared" si="3"/>
        <v>0.1</v>
      </c>
    </row>
    <row r="17" spans="2:10" s="45" customFormat="1" ht="23.25" customHeight="1">
      <c r="B17" s="205" t="s">
        <v>125</v>
      </c>
      <c r="C17" s="46">
        <v>2337</v>
      </c>
      <c r="D17" s="186">
        <v>463</v>
      </c>
      <c r="E17" s="47">
        <f t="shared" si="1"/>
        <v>19.8</v>
      </c>
      <c r="F17" s="206">
        <f t="shared" si="0"/>
        <v>-1874</v>
      </c>
      <c r="H17" s="48">
        <f t="shared" si="2"/>
        <v>2</v>
      </c>
      <c r="I17" s="49">
        <f t="shared" si="3"/>
        <v>2.3</v>
      </c>
      <c r="J17" s="49">
        <f t="shared" si="3"/>
        <v>0.5</v>
      </c>
    </row>
    <row r="18" spans="2:10" s="45" customFormat="1" ht="23.25" customHeight="1">
      <c r="B18" s="205" t="s">
        <v>126</v>
      </c>
      <c r="C18" s="46">
        <v>318</v>
      </c>
      <c r="D18" s="186">
        <v>258</v>
      </c>
      <c r="E18" s="47">
        <f t="shared" si="1"/>
        <v>81.1</v>
      </c>
      <c r="F18" s="206">
        <f t="shared" si="0"/>
        <v>-60</v>
      </c>
      <c r="H18" s="48">
        <f t="shared" si="2"/>
        <v>1.1</v>
      </c>
      <c r="I18" s="49">
        <f t="shared" si="3"/>
        <v>0.3</v>
      </c>
      <c r="J18" s="49">
        <f t="shared" si="3"/>
        <v>0.3</v>
      </c>
    </row>
    <row r="19" spans="2:10" s="45" customFormat="1" ht="23.25" customHeight="1">
      <c r="B19" s="205" t="s">
        <v>127</v>
      </c>
      <c r="C19" s="46">
        <v>4</v>
      </c>
      <c r="D19" s="186">
        <v>15680</v>
      </c>
      <c r="E19" s="47">
        <f t="shared" si="1"/>
        <v>392000</v>
      </c>
      <c r="F19" s="206">
        <f t="shared" si="0"/>
        <v>15676</v>
      </c>
      <c r="H19" s="50">
        <f t="shared" si="2"/>
        <v>68.6</v>
      </c>
      <c r="I19" s="49">
        <f t="shared" si="3"/>
        <v>0</v>
      </c>
      <c r="J19" s="49">
        <f t="shared" si="3"/>
        <v>15.7</v>
      </c>
    </row>
    <row r="20" spans="2:10" s="45" customFormat="1" ht="23.25" customHeight="1">
      <c r="B20" s="205" t="s">
        <v>128</v>
      </c>
      <c r="C20" s="46">
        <v>33</v>
      </c>
      <c r="D20" s="186">
        <v>0</v>
      </c>
      <c r="E20" s="47">
        <f t="shared" si="1"/>
        <v>0</v>
      </c>
      <c r="F20" s="206">
        <f t="shared" si="0"/>
        <v>-33</v>
      </c>
      <c r="H20" s="50">
        <f t="shared" si="2"/>
        <v>0</v>
      </c>
      <c r="I20" s="49">
        <f t="shared" si="3"/>
        <v>0</v>
      </c>
      <c r="J20" s="49">
        <f t="shared" si="3"/>
        <v>0</v>
      </c>
    </row>
    <row r="21" spans="2:10" s="45" customFormat="1" ht="23.25" customHeight="1">
      <c r="B21" s="205" t="s">
        <v>129</v>
      </c>
      <c r="C21" s="46">
        <v>2916</v>
      </c>
      <c r="D21" s="186">
        <v>2571</v>
      </c>
      <c r="E21" s="47">
        <f t="shared" si="1"/>
        <v>88.2</v>
      </c>
      <c r="F21" s="206">
        <f t="shared" si="0"/>
        <v>-345</v>
      </c>
      <c r="H21" s="50">
        <f t="shared" si="2"/>
        <v>11.3</v>
      </c>
      <c r="I21" s="49">
        <f t="shared" si="3"/>
        <v>2.9</v>
      </c>
      <c r="J21" s="49">
        <f t="shared" si="3"/>
        <v>2.6</v>
      </c>
    </row>
    <row r="22" spans="2:10" s="45" customFormat="1" ht="23.25" customHeight="1">
      <c r="B22" s="205" t="s">
        <v>130</v>
      </c>
      <c r="C22" s="46">
        <v>0</v>
      </c>
      <c r="D22" s="186">
        <v>33</v>
      </c>
      <c r="E22" s="47"/>
      <c r="F22" s="206">
        <f t="shared" si="0"/>
        <v>33</v>
      </c>
      <c r="H22" s="48">
        <f t="shared" si="2"/>
        <v>0.1</v>
      </c>
      <c r="I22" s="49">
        <f t="shared" si="3"/>
        <v>0</v>
      </c>
      <c r="J22" s="49">
        <f t="shared" si="3"/>
        <v>0</v>
      </c>
    </row>
    <row r="23" spans="2:10" s="45" customFormat="1" ht="23.25" customHeight="1">
      <c r="B23" s="205" t="s">
        <v>131</v>
      </c>
      <c r="C23" s="121">
        <v>333</v>
      </c>
      <c r="D23" s="186">
        <v>152</v>
      </c>
      <c r="E23" s="51">
        <f t="shared" si="1"/>
        <v>45.6</v>
      </c>
      <c r="F23" s="206">
        <f t="shared" si="0"/>
        <v>-181</v>
      </c>
      <c r="H23" s="48">
        <f t="shared" si="2"/>
        <v>0.7</v>
      </c>
      <c r="I23" s="49">
        <f t="shared" si="3"/>
        <v>0.3</v>
      </c>
      <c r="J23" s="49">
        <f t="shared" si="3"/>
        <v>0.2</v>
      </c>
    </row>
    <row r="24" spans="2:10" s="45" customFormat="1" ht="23.25" customHeight="1">
      <c r="B24" s="205" t="s">
        <v>132</v>
      </c>
      <c r="C24" s="46">
        <v>635</v>
      </c>
      <c r="D24" s="186">
        <v>176</v>
      </c>
      <c r="E24" s="47">
        <f t="shared" si="1"/>
        <v>27.7</v>
      </c>
      <c r="F24" s="206">
        <f t="shared" si="0"/>
        <v>-459</v>
      </c>
      <c r="H24" s="48">
        <f t="shared" si="2"/>
        <v>0.8</v>
      </c>
      <c r="I24" s="49">
        <f t="shared" si="3"/>
        <v>0.6</v>
      </c>
      <c r="J24" s="49">
        <f t="shared" si="3"/>
        <v>0.2</v>
      </c>
    </row>
    <row r="25" spans="2:10" s="45" customFormat="1" ht="23.25" customHeight="1">
      <c r="B25" s="205" t="s">
        <v>133</v>
      </c>
      <c r="C25" s="46">
        <v>40</v>
      </c>
      <c r="D25" s="186">
        <v>1</v>
      </c>
      <c r="E25" s="47">
        <f t="shared" si="1"/>
        <v>2.5</v>
      </c>
      <c r="F25" s="206">
        <f t="shared" si="0"/>
        <v>-39</v>
      </c>
      <c r="H25" s="48">
        <f t="shared" si="2"/>
        <v>0</v>
      </c>
      <c r="I25" s="49">
        <f t="shared" si="3"/>
        <v>0</v>
      </c>
      <c r="J25" s="49">
        <f t="shared" si="3"/>
        <v>0</v>
      </c>
    </row>
    <row r="26" spans="2:10" s="45" customFormat="1" ht="23.25" customHeight="1">
      <c r="B26" s="205" t="s">
        <v>134</v>
      </c>
      <c r="C26" s="46">
        <v>0</v>
      </c>
      <c r="D26" s="186">
        <v>26</v>
      </c>
      <c r="E26" s="47"/>
      <c r="F26" s="206">
        <f t="shared" si="0"/>
        <v>26</v>
      </c>
      <c r="H26" s="48">
        <f t="shared" si="2"/>
        <v>0.1</v>
      </c>
      <c r="I26" s="49">
        <f t="shared" si="3"/>
        <v>0</v>
      </c>
      <c r="J26" s="49">
        <f t="shared" si="3"/>
        <v>0</v>
      </c>
    </row>
    <row r="27" spans="2:10" s="45" customFormat="1" ht="23.25" customHeight="1">
      <c r="B27" s="205" t="s">
        <v>135</v>
      </c>
      <c r="C27" s="46">
        <v>4</v>
      </c>
      <c r="D27" s="186">
        <v>33</v>
      </c>
      <c r="E27" s="47">
        <f t="shared" si="1"/>
        <v>825</v>
      </c>
      <c r="F27" s="206">
        <f t="shared" si="0"/>
        <v>29</v>
      </c>
      <c r="H27" s="48">
        <f t="shared" si="2"/>
        <v>0.1</v>
      </c>
      <c r="I27" s="49">
        <f t="shared" si="3"/>
        <v>0</v>
      </c>
      <c r="J27" s="49">
        <f t="shared" si="3"/>
        <v>0</v>
      </c>
    </row>
    <row r="28" spans="2:10" s="45" customFormat="1" ht="23.25" customHeight="1">
      <c r="B28" s="205" t="s">
        <v>136</v>
      </c>
      <c r="C28" s="46">
        <v>915</v>
      </c>
      <c r="D28" s="186">
        <v>98</v>
      </c>
      <c r="E28" s="47">
        <f t="shared" si="1"/>
        <v>10.7</v>
      </c>
      <c r="F28" s="206">
        <f t="shared" si="0"/>
        <v>-817</v>
      </c>
      <c r="H28" s="48">
        <f t="shared" si="2"/>
        <v>0.4</v>
      </c>
      <c r="I28" s="49">
        <f t="shared" si="3"/>
        <v>0.9</v>
      </c>
      <c r="J28" s="49">
        <f t="shared" si="3"/>
        <v>0.1</v>
      </c>
    </row>
    <row r="29" spans="2:10" s="45" customFormat="1" ht="23.25" customHeight="1">
      <c r="B29" s="205" t="s">
        <v>137</v>
      </c>
      <c r="C29" s="46">
        <v>25</v>
      </c>
      <c r="D29" s="186">
        <v>4</v>
      </c>
      <c r="E29" s="47">
        <f t="shared" si="1"/>
        <v>16</v>
      </c>
      <c r="F29" s="206">
        <f t="shared" si="0"/>
        <v>-21</v>
      </c>
      <c r="H29" s="48">
        <f t="shared" si="2"/>
        <v>0</v>
      </c>
      <c r="I29" s="49">
        <f t="shared" si="3"/>
        <v>0</v>
      </c>
      <c r="J29" s="49">
        <f t="shared" si="3"/>
        <v>0</v>
      </c>
    </row>
    <row r="30" spans="2:10" s="45" customFormat="1" ht="23.25" customHeight="1">
      <c r="B30" s="205" t="s">
        <v>138</v>
      </c>
      <c r="C30" s="46">
        <v>75</v>
      </c>
      <c r="D30" s="186">
        <v>50</v>
      </c>
      <c r="E30" s="47">
        <f t="shared" si="1"/>
        <v>66.7</v>
      </c>
      <c r="F30" s="206">
        <f t="shared" si="0"/>
        <v>-25</v>
      </c>
      <c r="H30" s="48">
        <f t="shared" si="2"/>
        <v>0.2</v>
      </c>
      <c r="I30" s="49">
        <f t="shared" si="3"/>
        <v>0.1</v>
      </c>
      <c r="J30" s="49">
        <f t="shared" si="3"/>
        <v>0.1</v>
      </c>
    </row>
    <row r="31" spans="2:10" s="45" customFormat="1" ht="23.25" customHeight="1" thickBot="1">
      <c r="B31" s="209" t="s">
        <v>139</v>
      </c>
      <c r="C31" s="210">
        <v>0</v>
      </c>
      <c r="D31" s="211">
        <v>23</v>
      </c>
      <c r="E31" s="212"/>
      <c r="F31" s="213">
        <f t="shared" si="0"/>
        <v>23</v>
      </c>
      <c r="H31" s="48">
        <f t="shared" si="2"/>
        <v>0.1</v>
      </c>
      <c r="I31" s="49">
        <f t="shared" si="3"/>
        <v>0</v>
      </c>
      <c r="J31" s="49">
        <f t="shared" si="3"/>
        <v>0</v>
      </c>
    </row>
  </sheetData>
  <sheetProtection/>
  <mergeCells count="5">
    <mergeCell ref="B4:B5"/>
    <mergeCell ref="C4:C5"/>
    <mergeCell ref="D4:D5"/>
    <mergeCell ref="E4:F4"/>
    <mergeCell ref="B2:F2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E27"/>
  <sheetViews>
    <sheetView view="pageBreakPreview" zoomScale="75" zoomScaleNormal="75" zoomScaleSheetLayoutView="75" zoomScalePageLayoutView="0" workbookViewId="0" topLeftCell="A1">
      <selection activeCell="A1" sqref="A1:E1"/>
    </sheetView>
  </sheetViews>
  <sheetFormatPr defaultColWidth="9.140625" defaultRowHeight="15"/>
  <cols>
    <col min="1" max="1" width="45.57421875" style="25" customWidth="1"/>
    <col min="2" max="3" width="11.57421875" style="25" customWidth="1"/>
    <col min="4" max="4" width="14.28125" style="25" customWidth="1"/>
    <col min="5" max="5" width="15.28125" style="25" customWidth="1"/>
    <col min="6" max="16384" width="8.8515625" style="25" customWidth="1"/>
  </cols>
  <sheetData>
    <row r="1" spans="1:5" s="21" customFormat="1" ht="41.25" customHeight="1">
      <c r="A1" s="333" t="s">
        <v>109</v>
      </c>
      <c r="B1" s="333"/>
      <c r="C1" s="333"/>
      <c r="D1" s="333"/>
      <c r="E1" s="333"/>
    </row>
    <row r="2" spans="1:5" s="21" customFormat="1" ht="21.75" customHeight="1">
      <c r="A2" s="334" t="s">
        <v>52</v>
      </c>
      <c r="B2" s="334"/>
      <c r="C2" s="334"/>
      <c r="D2" s="334"/>
      <c r="E2" s="334"/>
    </row>
    <row r="3" spans="1:5" s="23" customFormat="1" ht="12" customHeight="1" thickBot="1">
      <c r="A3" s="22"/>
      <c r="B3" s="22"/>
      <c r="C3" s="22"/>
      <c r="D3" s="22"/>
      <c r="E3" s="22"/>
    </row>
    <row r="4" spans="1:5" s="23" customFormat="1" ht="21" customHeight="1">
      <c r="A4" s="335"/>
      <c r="B4" s="337" t="s">
        <v>1</v>
      </c>
      <c r="C4" s="339" t="s">
        <v>2</v>
      </c>
      <c r="D4" s="341" t="s">
        <v>84</v>
      </c>
      <c r="E4" s="342"/>
    </row>
    <row r="5" spans="1:5" s="23" customFormat="1" ht="26.25" customHeight="1">
      <c r="A5" s="336"/>
      <c r="B5" s="338"/>
      <c r="C5" s="340"/>
      <c r="D5" s="54" t="s">
        <v>86</v>
      </c>
      <c r="E5" s="64" t="s">
        <v>4</v>
      </c>
    </row>
    <row r="6" spans="1:5" s="24" customFormat="1" ht="34.5" customHeight="1">
      <c r="A6" s="65" t="s">
        <v>115</v>
      </c>
      <c r="B6" s="66">
        <f>SUM(B7:B25)</f>
        <v>9638</v>
      </c>
      <c r="C6" s="67">
        <f>SUM(C7:C25)</f>
        <v>22844</v>
      </c>
      <c r="D6" s="68">
        <f>C6-B6</f>
        <v>13206</v>
      </c>
      <c r="E6" s="69">
        <f>ROUND(C6/B6*100,1)</f>
        <v>237</v>
      </c>
    </row>
    <row r="7" spans="1:5" ht="39.75" customHeight="1">
      <c r="A7" s="70" t="s">
        <v>53</v>
      </c>
      <c r="B7" s="214">
        <v>27</v>
      </c>
      <c r="C7" s="214">
        <v>755</v>
      </c>
      <c r="D7" s="71">
        <f aca="true" t="shared" si="0" ref="D7:D25">C7-B7</f>
        <v>728</v>
      </c>
      <c r="E7" s="72">
        <f aca="true" t="shared" si="1" ref="E7:E25">ROUND(C7/B7*100,1)</f>
        <v>2796.3</v>
      </c>
    </row>
    <row r="8" spans="1:5" ht="44.25" customHeight="1">
      <c r="A8" s="70" t="s">
        <v>54</v>
      </c>
      <c r="B8" s="214">
        <v>1016</v>
      </c>
      <c r="C8" s="214">
        <v>317</v>
      </c>
      <c r="D8" s="71">
        <f t="shared" si="0"/>
        <v>-699</v>
      </c>
      <c r="E8" s="72">
        <f t="shared" si="1"/>
        <v>31.2</v>
      </c>
    </row>
    <row r="9" spans="1:5" s="26" customFormat="1" ht="27" customHeight="1">
      <c r="A9" s="70" t="s">
        <v>55</v>
      </c>
      <c r="B9" s="214">
        <v>3186</v>
      </c>
      <c r="C9" s="214">
        <v>1663</v>
      </c>
      <c r="D9" s="71">
        <f t="shared" si="0"/>
        <v>-1523</v>
      </c>
      <c r="E9" s="72">
        <f t="shared" si="1"/>
        <v>52.2</v>
      </c>
    </row>
    <row r="10" spans="1:5" ht="43.5" customHeight="1">
      <c r="A10" s="70" t="s">
        <v>56</v>
      </c>
      <c r="B10" s="214">
        <v>73</v>
      </c>
      <c r="C10" s="214">
        <v>137</v>
      </c>
      <c r="D10" s="71">
        <f t="shared" si="0"/>
        <v>64</v>
      </c>
      <c r="E10" s="72">
        <f t="shared" si="1"/>
        <v>187.7</v>
      </c>
    </row>
    <row r="11" spans="1:5" ht="42" customHeight="1">
      <c r="A11" s="70" t="s">
        <v>57</v>
      </c>
      <c r="B11" s="214">
        <v>12</v>
      </c>
      <c r="C11" s="214">
        <v>0</v>
      </c>
      <c r="D11" s="71">
        <f t="shared" si="0"/>
        <v>-12</v>
      </c>
      <c r="E11" s="72">
        <f t="shared" si="1"/>
        <v>0</v>
      </c>
    </row>
    <row r="12" spans="1:5" ht="19.5" customHeight="1">
      <c r="A12" s="70" t="s">
        <v>58</v>
      </c>
      <c r="B12" s="214">
        <v>318</v>
      </c>
      <c r="C12" s="214">
        <v>190</v>
      </c>
      <c r="D12" s="71">
        <f t="shared" si="0"/>
        <v>-128</v>
      </c>
      <c r="E12" s="72">
        <f t="shared" si="1"/>
        <v>59.7</v>
      </c>
    </row>
    <row r="13" spans="1:5" ht="41.25" customHeight="1">
      <c r="A13" s="70" t="s">
        <v>59</v>
      </c>
      <c r="B13" s="214">
        <v>116</v>
      </c>
      <c r="C13" s="214">
        <v>11</v>
      </c>
      <c r="D13" s="71">
        <f t="shared" si="0"/>
        <v>-105</v>
      </c>
      <c r="E13" s="72">
        <f t="shared" si="1"/>
        <v>9.5</v>
      </c>
    </row>
    <row r="14" spans="1:5" ht="41.25" customHeight="1">
      <c r="A14" s="70" t="s">
        <v>60</v>
      </c>
      <c r="B14" s="214">
        <v>28</v>
      </c>
      <c r="C14" s="214">
        <v>15715</v>
      </c>
      <c r="D14" s="71">
        <f t="shared" si="0"/>
        <v>15687</v>
      </c>
      <c r="E14" s="72">
        <f t="shared" si="1"/>
        <v>56125</v>
      </c>
    </row>
    <row r="15" spans="1:5" ht="42" customHeight="1">
      <c r="A15" s="70" t="s">
        <v>61</v>
      </c>
      <c r="B15" s="214">
        <v>21</v>
      </c>
      <c r="C15" s="214">
        <v>1</v>
      </c>
      <c r="D15" s="71">
        <f t="shared" si="0"/>
        <v>-20</v>
      </c>
      <c r="E15" s="72">
        <f t="shared" si="1"/>
        <v>4.8</v>
      </c>
    </row>
    <row r="16" spans="1:5" ht="23.25" customHeight="1">
      <c r="A16" s="70" t="s">
        <v>62</v>
      </c>
      <c r="B16" s="214">
        <v>0</v>
      </c>
      <c r="C16" s="214">
        <v>7</v>
      </c>
      <c r="D16" s="71">
        <f t="shared" si="0"/>
        <v>7</v>
      </c>
      <c r="E16" s="72"/>
    </row>
    <row r="17" spans="1:5" ht="22.5" customHeight="1">
      <c r="A17" s="70" t="s">
        <v>63</v>
      </c>
      <c r="B17" s="215">
        <v>1120</v>
      </c>
      <c r="C17" s="215">
        <v>3</v>
      </c>
      <c r="D17" s="71">
        <f t="shared" si="0"/>
        <v>-1117</v>
      </c>
      <c r="E17" s="72">
        <f t="shared" si="1"/>
        <v>0.3</v>
      </c>
    </row>
    <row r="18" spans="1:5" ht="22.5" customHeight="1">
      <c r="A18" s="70" t="s">
        <v>64</v>
      </c>
      <c r="B18" s="214">
        <v>76</v>
      </c>
      <c r="C18" s="214">
        <v>47</v>
      </c>
      <c r="D18" s="71">
        <f t="shared" si="0"/>
        <v>-29</v>
      </c>
      <c r="E18" s="72">
        <f t="shared" si="1"/>
        <v>61.8</v>
      </c>
    </row>
    <row r="19" spans="1:5" ht="38.25" customHeight="1">
      <c r="A19" s="70" t="s">
        <v>65</v>
      </c>
      <c r="B19" s="214">
        <v>96</v>
      </c>
      <c r="C19" s="214">
        <v>60</v>
      </c>
      <c r="D19" s="71">
        <f t="shared" si="0"/>
        <v>-36</v>
      </c>
      <c r="E19" s="72">
        <f t="shared" si="1"/>
        <v>62.5</v>
      </c>
    </row>
    <row r="20" spans="1:5" ht="35.25" customHeight="1">
      <c r="A20" s="70" t="s">
        <v>66</v>
      </c>
      <c r="B20" s="214">
        <v>209</v>
      </c>
      <c r="C20" s="214">
        <v>2083</v>
      </c>
      <c r="D20" s="71">
        <f t="shared" si="0"/>
        <v>1874</v>
      </c>
      <c r="E20" s="72">
        <f t="shared" si="1"/>
        <v>996.7</v>
      </c>
    </row>
    <row r="21" spans="1:5" ht="41.25" customHeight="1">
      <c r="A21" s="70" t="s">
        <v>67</v>
      </c>
      <c r="B21" s="214">
        <v>2907</v>
      </c>
      <c r="C21" s="214">
        <v>1542</v>
      </c>
      <c r="D21" s="71">
        <f t="shared" si="0"/>
        <v>-1365</v>
      </c>
      <c r="E21" s="72">
        <f t="shared" si="1"/>
        <v>53</v>
      </c>
    </row>
    <row r="22" spans="1:5" ht="19.5" customHeight="1">
      <c r="A22" s="70" t="s">
        <v>68</v>
      </c>
      <c r="B22" s="214">
        <v>230</v>
      </c>
      <c r="C22" s="214">
        <v>188</v>
      </c>
      <c r="D22" s="71">
        <f t="shared" si="0"/>
        <v>-42</v>
      </c>
      <c r="E22" s="72">
        <f t="shared" si="1"/>
        <v>81.7</v>
      </c>
    </row>
    <row r="23" spans="1:5" ht="39" customHeight="1">
      <c r="A23" s="70" t="s">
        <v>69</v>
      </c>
      <c r="B23" s="214">
        <v>200</v>
      </c>
      <c r="C23" s="214">
        <v>109</v>
      </c>
      <c r="D23" s="71">
        <f t="shared" si="0"/>
        <v>-91</v>
      </c>
      <c r="E23" s="72">
        <f t="shared" si="1"/>
        <v>54.5</v>
      </c>
    </row>
    <row r="24" spans="1:5" ht="38.25" customHeight="1">
      <c r="A24" s="70" t="s">
        <v>70</v>
      </c>
      <c r="B24" s="214">
        <v>2</v>
      </c>
      <c r="C24" s="214">
        <v>14</v>
      </c>
      <c r="D24" s="71">
        <f t="shared" si="0"/>
        <v>12</v>
      </c>
      <c r="E24" s="72">
        <f>ROUND(C24/B24*100,1)</f>
        <v>700</v>
      </c>
    </row>
    <row r="25" spans="1:5" ht="22.5" customHeight="1" thickBot="1">
      <c r="A25" s="73" t="s">
        <v>71</v>
      </c>
      <c r="B25" s="214">
        <v>1</v>
      </c>
      <c r="C25" s="214">
        <v>2</v>
      </c>
      <c r="D25" s="74">
        <f t="shared" si="0"/>
        <v>1</v>
      </c>
      <c r="E25" s="75">
        <f t="shared" si="1"/>
        <v>200</v>
      </c>
    </row>
    <row r="26" spans="1:5" ht="12.75">
      <c r="A26" s="27"/>
      <c r="B26" s="27"/>
      <c r="C26" s="27"/>
      <c r="D26" s="27"/>
      <c r="E26" s="27"/>
    </row>
    <row r="27" spans="1:5" ht="12.75">
      <c r="A27" s="27"/>
      <c r="B27" s="27"/>
      <c r="C27" s="27"/>
      <c r="D27" s="27"/>
      <c r="E27" s="27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A6" sqref="A6"/>
    </sheetView>
  </sheetViews>
  <sheetFormatPr defaultColWidth="9.140625" defaultRowHeight="15"/>
  <cols>
    <col min="1" max="1" width="52.8515625" style="25" customWidth="1"/>
    <col min="2" max="2" width="21.28125" style="25" customWidth="1"/>
    <col min="3" max="4" width="22.00390625" style="25" customWidth="1"/>
    <col min="5" max="5" width="21.57421875" style="25" customWidth="1"/>
    <col min="6" max="6" width="8.8515625" style="25" customWidth="1"/>
    <col min="7" max="7" width="10.8515625" style="25" bestFit="1" customWidth="1"/>
    <col min="8" max="16384" width="8.8515625" style="25" customWidth="1"/>
  </cols>
  <sheetData>
    <row r="1" spans="1:5" s="21" customFormat="1" ht="49.5" customHeight="1">
      <c r="A1" s="343" t="s">
        <v>109</v>
      </c>
      <c r="B1" s="343"/>
      <c r="C1" s="343"/>
      <c r="D1" s="343"/>
      <c r="E1" s="343"/>
    </row>
    <row r="2" spans="1:5" s="21" customFormat="1" ht="20.25" customHeight="1">
      <c r="A2" s="344" t="s">
        <v>72</v>
      </c>
      <c r="B2" s="344"/>
      <c r="C2" s="344"/>
      <c r="D2" s="344"/>
      <c r="E2" s="344"/>
    </row>
    <row r="3" spans="1:5" s="21" customFormat="1" ht="17.25" customHeight="1" thickBot="1">
      <c r="A3" s="53"/>
      <c r="B3" s="53"/>
      <c r="C3" s="53"/>
      <c r="D3" s="53"/>
      <c r="E3" s="53"/>
    </row>
    <row r="4" spans="1:5" s="23" customFormat="1" ht="25.5" customHeight="1">
      <c r="A4" s="345"/>
      <c r="B4" s="347" t="s">
        <v>1</v>
      </c>
      <c r="C4" s="347" t="s">
        <v>2</v>
      </c>
      <c r="D4" s="347" t="s">
        <v>84</v>
      </c>
      <c r="E4" s="349"/>
    </row>
    <row r="5" spans="1:5" s="23" customFormat="1" ht="37.5" customHeight="1" thickBot="1">
      <c r="A5" s="346"/>
      <c r="B5" s="348"/>
      <c r="C5" s="348"/>
      <c r="D5" s="55" t="s">
        <v>86</v>
      </c>
      <c r="E5" s="56" t="s">
        <v>4</v>
      </c>
    </row>
    <row r="6" spans="1:7" s="29" customFormat="1" ht="34.5" customHeight="1" thickBot="1">
      <c r="A6" s="302" t="s">
        <v>115</v>
      </c>
      <c r="B6" s="28">
        <f>SUM(B7:B15)</f>
        <v>9638</v>
      </c>
      <c r="C6" s="28">
        <f>SUM(C7:C15)</f>
        <v>22844</v>
      </c>
      <c r="D6" s="28">
        <f>C6-B6</f>
        <v>13206</v>
      </c>
      <c r="E6" s="57">
        <f>ROUND(C6/B6*100,1)</f>
        <v>237</v>
      </c>
      <c r="G6" s="30"/>
    </row>
    <row r="7" spans="1:11" ht="51" customHeight="1">
      <c r="A7" s="58" t="s">
        <v>73</v>
      </c>
      <c r="B7" s="215">
        <v>2276</v>
      </c>
      <c r="C7" s="215">
        <v>2475</v>
      </c>
      <c r="D7" s="31">
        <f aca="true" t="shared" si="0" ref="D7:D15">C7-B7</f>
        <v>199</v>
      </c>
      <c r="E7" s="59">
        <f aca="true" t="shared" si="1" ref="E7:E15">ROUND(C7/B7*100,1)</f>
        <v>108.7</v>
      </c>
      <c r="G7" s="30"/>
      <c r="H7" s="32"/>
      <c r="K7" s="32"/>
    </row>
    <row r="8" spans="1:11" ht="35.25" customHeight="1">
      <c r="A8" s="58" t="s">
        <v>74</v>
      </c>
      <c r="B8" s="214">
        <v>1565</v>
      </c>
      <c r="C8" s="214">
        <v>1774</v>
      </c>
      <c r="D8" s="31">
        <f t="shared" si="0"/>
        <v>209</v>
      </c>
      <c r="E8" s="59">
        <f t="shared" si="1"/>
        <v>113.4</v>
      </c>
      <c r="G8" s="30"/>
      <c r="H8" s="32"/>
      <c r="K8" s="32"/>
    </row>
    <row r="9" spans="1:11" s="26" customFormat="1" ht="25.5" customHeight="1">
      <c r="A9" s="58" t="s">
        <v>75</v>
      </c>
      <c r="B9" s="214">
        <v>873</v>
      </c>
      <c r="C9" s="214">
        <v>3698</v>
      </c>
      <c r="D9" s="31">
        <f t="shared" si="0"/>
        <v>2825</v>
      </c>
      <c r="E9" s="59">
        <f t="shared" si="1"/>
        <v>423.6</v>
      </c>
      <c r="F9" s="25"/>
      <c r="G9" s="30"/>
      <c r="H9" s="32"/>
      <c r="I9" s="25"/>
      <c r="K9" s="32"/>
    </row>
    <row r="10" spans="1:11" ht="36.75" customHeight="1">
      <c r="A10" s="58" t="s">
        <v>76</v>
      </c>
      <c r="B10" s="214">
        <v>663</v>
      </c>
      <c r="C10" s="214">
        <v>1231</v>
      </c>
      <c r="D10" s="31">
        <f t="shared" si="0"/>
        <v>568</v>
      </c>
      <c r="E10" s="59">
        <f t="shared" si="1"/>
        <v>185.7</v>
      </c>
      <c r="G10" s="30"/>
      <c r="H10" s="32"/>
      <c r="K10" s="32"/>
    </row>
    <row r="11" spans="1:11" ht="28.5" customHeight="1">
      <c r="A11" s="58" t="s">
        <v>77</v>
      </c>
      <c r="B11" s="214">
        <v>351</v>
      </c>
      <c r="C11" s="214">
        <v>2205</v>
      </c>
      <c r="D11" s="31">
        <f t="shared" si="0"/>
        <v>1854</v>
      </c>
      <c r="E11" s="59">
        <f t="shared" si="1"/>
        <v>628.2</v>
      </c>
      <c r="G11" s="30"/>
      <c r="H11" s="32"/>
      <c r="K11" s="32"/>
    </row>
    <row r="12" spans="1:11" ht="59.25" customHeight="1">
      <c r="A12" s="58" t="s">
        <v>78</v>
      </c>
      <c r="B12" s="214">
        <v>21</v>
      </c>
      <c r="C12" s="214">
        <v>425</v>
      </c>
      <c r="D12" s="31">
        <f t="shared" si="0"/>
        <v>404</v>
      </c>
      <c r="E12" s="59">
        <f t="shared" si="1"/>
        <v>2023.8</v>
      </c>
      <c r="G12" s="30"/>
      <c r="H12" s="32"/>
      <c r="K12" s="32"/>
    </row>
    <row r="13" spans="1:18" ht="30.75" customHeight="1">
      <c r="A13" s="58" t="s">
        <v>79</v>
      </c>
      <c r="B13" s="214">
        <v>1707</v>
      </c>
      <c r="C13" s="214">
        <v>4685</v>
      </c>
      <c r="D13" s="31">
        <f t="shared" si="0"/>
        <v>2978</v>
      </c>
      <c r="E13" s="59">
        <f t="shared" si="1"/>
        <v>274.5</v>
      </c>
      <c r="G13" s="30"/>
      <c r="H13" s="32"/>
      <c r="K13" s="32"/>
      <c r="R13" s="33"/>
    </row>
    <row r="14" spans="1:18" ht="75" customHeight="1">
      <c r="A14" s="58" t="s">
        <v>80</v>
      </c>
      <c r="B14" s="214">
        <v>1459</v>
      </c>
      <c r="C14" s="214">
        <v>4909</v>
      </c>
      <c r="D14" s="31">
        <f t="shared" si="0"/>
        <v>3450</v>
      </c>
      <c r="E14" s="59">
        <f t="shared" si="1"/>
        <v>336.5</v>
      </c>
      <c r="G14" s="30"/>
      <c r="H14" s="32"/>
      <c r="K14" s="32"/>
      <c r="R14" s="33"/>
    </row>
    <row r="15" spans="1:18" ht="33" customHeight="1" thickBot="1">
      <c r="A15" s="60" t="s">
        <v>81</v>
      </c>
      <c r="B15" s="214">
        <v>723</v>
      </c>
      <c r="C15" s="214">
        <v>1442</v>
      </c>
      <c r="D15" s="61">
        <f t="shared" si="0"/>
        <v>719</v>
      </c>
      <c r="E15" s="62">
        <f t="shared" si="1"/>
        <v>199.4</v>
      </c>
      <c r="G15" s="30"/>
      <c r="H15" s="32"/>
      <c r="K15" s="32"/>
      <c r="R15" s="33"/>
    </row>
    <row r="16" spans="1:18" ht="12.75">
      <c r="A16" s="27"/>
      <c r="B16" s="27"/>
      <c r="C16" s="27"/>
      <c r="D16" s="27"/>
      <c r="R16" s="33"/>
    </row>
    <row r="17" spans="1:18" ht="12.75">
      <c r="A17" s="27"/>
      <c r="B17" s="27"/>
      <c r="C17" s="27"/>
      <c r="D17" s="27"/>
      <c r="R17" s="33"/>
    </row>
    <row r="18" ht="12.75">
      <c r="R18" s="33"/>
    </row>
    <row r="19" ht="12.75">
      <c r="R19" s="33"/>
    </row>
    <row r="20" ht="12.75">
      <c r="R20" s="33"/>
    </row>
    <row r="21" ht="12.75">
      <c r="R21" s="33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="73" zoomScaleSheetLayoutView="73" zoomScalePageLayoutView="0" workbookViewId="0" topLeftCell="A1">
      <pane xSplit="1" ySplit="4" topLeftCell="B11" activePane="bottomRight" state="frozen"/>
      <selection pane="topLeft" activeCell="J37" sqref="J37"/>
      <selection pane="topRight" activeCell="J37" sqref="J37"/>
      <selection pane="bottomLeft" activeCell="J37" sqref="J37"/>
      <selection pane="bottomRight" activeCell="C29" sqref="C29"/>
    </sheetView>
  </sheetViews>
  <sheetFormatPr defaultColWidth="9.140625" defaultRowHeight="15"/>
  <cols>
    <col min="1" max="1" width="58.7109375" style="1" customWidth="1"/>
    <col min="2" max="2" width="14.421875" style="2" customWidth="1"/>
    <col min="3" max="3" width="14.140625" style="2" customWidth="1"/>
    <col min="4" max="4" width="9.00390625" style="1" customWidth="1"/>
    <col min="5" max="5" width="12.1406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33" customHeight="1">
      <c r="A1" s="352" t="s">
        <v>149</v>
      </c>
      <c r="B1" s="352"/>
      <c r="C1" s="352"/>
      <c r="D1" s="352"/>
      <c r="E1" s="352"/>
    </row>
    <row r="2" spans="1:5" ht="33" customHeight="1">
      <c r="A2" s="353" t="s">
        <v>110</v>
      </c>
      <c r="B2" s="353"/>
      <c r="C2" s="353"/>
      <c r="D2" s="353"/>
      <c r="E2" s="353"/>
    </row>
    <row r="3" spans="1:6" ht="18" customHeight="1">
      <c r="A3" s="354" t="s">
        <v>0</v>
      </c>
      <c r="B3" s="356" t="s">
        <v>1</v>
      </c>
      <c r="C3" s="358" t="s">
        <v>2</v>
      </c>
      <c r="D3" s="360" t="s">
        <v>3</v>
      </c>
      <c r="E3" s="361"/>
      <c r="F3" s="2"/>
    </row>
    <row r="4" spans="1:6" ht="27.75" customHeight="1">
      <c r="A4" s="355"/>
      <c r="B4" s="357"/>
      <c r="C4" s="359"/>
      <c r="D4" s="100" t="s">
        <v>4</v>
      </c>
      <c r="E4" s="101" t="s">
        <v>5</v>
      </c>
      <c r="F4" s="2"/>
    </row>
    <row r="5" spans="1:6" ht="18">
      <c r="A5" s="102" t="s">
        <v>6</v>
      </c>
      <c r="B5" s="163">
        <v>41.65</v>
      </c>
      <c r="C5" s="163">
        <v>32.981</v>
      </c>
      <c r="D5" s="103">
        <f aca="true" t="shared" si="0" ref="D5:D19">ROUND(C5/B5*100,1)</f>
        <v>79.2</v>
      </c>
      <c r="E5" s="104">
        <f aca="true" t="shared" si="1" ref="E5:E18">C5-B5</f>
        <v>-8.668999999999997</v>
      </c>
      <c r="F5" s="1" t="s">
        <v>7</v>
      </c>
    </row>
    <row r="6" spans="1:5" ht="18">
      <c r="A6" s="105" t="s">
        <v>8</v>
      </c>
      <c r="B6" s="164">
        <v>20.445</v>
      </c>
      <c r="C6" s="164">
        <v>18.896</v>
      </c>
      <c r="D6" s="106">
        <f t="shared" si="0"/>
        <v>92.4</v>
      </c>
      <c r="E6" s="107">
        <f t="shared" si="1"/>
        <v>-1.5489999999999995</v>
      </c>
    </row>
    <row r="7" spans="1:7" ht="38.25" customHeight="1">
      <c r="A7" s="102" t="s">
        <v>9</v>
      </c>
      <c r="B7" s="163">
        <v>12.258</v>
      </c>
      <c r="C7" s="165">
        <v>14.819</v>
      </c>
      <c r="D7" s="103">
        <f t="shared" si="0"/>
        <v>120.9</v>
      </c>
      <c r="E7" s="103">
        <f t="shared" si="1"/>
        <v>2.5610000000000017</v>
      </c>
      <c r="F7" s="3"/>
      <c r="G7" s="4"/>
    </row>
    <row r="8" spans="1:7" ht="32.25">
      <c r="A8" s="116" t="s">
        <v>104</v>
      </c>
      <c r="B8" s="164">
        <v>3.202</v>
      </c>
      <c r="C8" s="166">
        <v>4.232</v>
      </c>
      <c r="D8" s="103">
        <f>ROUND(C8/B8*100,1)</f>
        <v>132.2</v>
      </c>
      <c r="E8" s="103">
        <f>C8-B8</f>
        <v>1.0300000000000002</v>
      </c>
      <c r="F8" s="3"/>
      <c r="G8" s="4"/>
    </row>
    <row r="9" spans="1:7" ht="32.25">
      <c r="A9" s="117" t="s">
        <v>105</v>
      </c>
      <c r="B9" s="167">
        <f>B8/B7*100</f>
        <v>26.12171643008648</v>
      </c>
      <c r="C9" s="167">
        <f>C8/C7*100</f>
        <v>28.55793238410149</v>
      </c>
      <c r="D9" s="350" t="s">
        <v>141</v>
      </c>
      <c r="E9" s="351"/>
      <c r="F9" s="3"/>
      <c r="G9" s="4"/>
    </row>
    <row r="10" spans="1:7" ht="30.75">
      <c r="A10" s="118" t="s">
        <v>146</v>
      </c>
      <c r="B10" s="168">
        <v>54</v>
      </c>
      <c r="C10" s="169">
        <v>17</v>
      </c>
      <c r="D10" s="103">
        <f>ROUND(C10/B10*100,1)</f>
        <v>31.5</v>
      </c>
      <c r="E10" s="233">
        <f>C10-B10</f>
        <v>-37</v>
      </c>
      <c r="F10" s="3"/>
      <c r="G10" s="4"/>
    </row>
    <row r="11" spans="1:7" ht="34.5">
      <c r="A11" s="119" t="s">
        <v>147</v>
      </c>
      <c r="B11" s="169">
        <v>408</v>
      </c>
      <c r="C11" s="169">
        <v>476</v>
      </c>
      <c r="D11" s="108">
        <f t="shared" si="0"/>
        <v>116.7</v>
      </c>
      <c r="E11" s="232">
        <f t="shared" si="1"/>
        <v>68</v>
      </c>
      <c r="F11" s="5"/>
      <c r="G11" s="4"/>
    </row>
    <row r="12" spans="1:5" ht="35.25" customHeight="1">
      <c r="A12" s="109" t="s">
        <v>10</v>
      </c>
      <c r="B12" s="166">
        <v>4.071</v>
      </c>
      <c r="C12" s="164">
        <v>6.384</v>
      </c>
      <c r="D12" s="106">
        <f t="shared" si="0"/>
        <v>156.8</v>
      </c>
      <c r="E12" s="107">
        <f t="shared" si="1"/>
        <v>2.3130000000000006</v>
      </c>
    </row>
    <row r="13" spans="1:5" ht="24" customHeight="1">
      <c r="A13" s="109" t="s">
        <v>114</v>
      </c>
      <c r="B13" s="165">
        <v>0.809</v>
      </c>
      <c r="C13" s="165">
        <v>1.089</v>
      </c>
      <c r="D13" s="106">
        <f>ROUND(C13/B13*100,1)</f>
        <v>134.6</v>
      </c>
      <c r="E13" s="107">
        <f>C13-B13</f>
        <v>0.2799999999999999</v>
      </c>
    </row>
    <row r="14" spans="1:5" ht="19.5" customHeight="1">
      <c r="A14" s="109" t="s">
        <v>106</v>
      </c>
      <c r="B14" s="169">
        <v>32</v>
      </c>
      <c r="C14" s="168">
        <v>18</v>
      </c>
      <c r="D14" s="106">
        <f>ROUND(C14/B14*100,1)</f>
        <v>56.3</v>
      </c>
      <c r="E14" s="120">
        <f>C14-B14</f>
        <v>-14</v>
      </c>
    </row>
    <row r="15" spans="1:6" ht="35.25" customHeight="1">
      <c r="A15" s="102" t="s">
        <v>11</v>
      </c>
      <c r="B15" s="165">
        <v>7.893</v>
      </c>
      <c r="C15" s="170">
        <v>11.695</v>
      </c>
      <c r="D15" s="103">
        <f t="shared" si="0"/>
        <v>148.2</v>
      </c>
      <c r="E15" s="103">
        <f t="shared" si="1"/>
        <v>3.8020000000000005</v>
      </c>
      <c r="F15" s="6"/>
    </row>
    <row r="16" spans="1:6" ht="34.5">
      <c r="A16" s="109" t="s">
        <v>103</v>
      </c>
      <c r="B16" s="164">
        <v>3.412</v>
      </c>
      <c r="C16" s="164">
        <v>4.022</v>
      </c>
      <c r="D16" s="110">
        <f t="shared" si="0"/>
        <v>117.9</v>
      </c>
      <c r="E16" s="106">
        <f t="shared" si="1"/>
        <v>0.6100000000000003</v>
      </c>
      <c r="F16" s="7"/>
    </row>
    <row r="17" spans="1:11" ht="19.5" customHeight="1">
      <c r="A17" s="102" t="s">
        <v>12</v>
      </c>
      <c r="B17" s="165">
        <v>13.79</v>
      </c>
      <c r="C17" s="165">
        <v>17.734</v>
      </c>
      <c r="D17" s="103">
        <f t="shared" si="0"/>
        <v>128.6</v>
      </c>
      <c r="E17" s="104">
        <f t="shared" si="1"/>
        <v>3.9440000000000026</v>
      </c>
      <c r="F17" s="7"/>
      <c r="K17" s="8"/>
    </row>
    <row r="18" spans="1:6" ht="20.25" customHeight="1">
      <c r="A18" s="105" t="s">
        <v>8</v>
      </c>
      <c r="B18" s="171">
        <v>13.435</v>
      </c>
      <c r="C18" s="171">
        <v>17.334</v>
      </c>
      <c r="D18" s="106">
        <f t="shared" si="0"/>
        <v>129</v>
      </c>
      <c r="E18" s="107">
        <f t="shared" si="1"/>
        <v>3.898999999999999</v>
      </c>
      <c r="F18" s="7"/>
    </row>
    <row r="19" spans="1:6" ht="38.25" customHeight="1">
      <c r="A19" s="102" t="s">
        <v>111</v>
      </c>
      <c r="B19" s="172">
        <v>1491</v>
      </c>
      <c r="C19" s="173">
        <v>2032</v>
      </c>
      <c r="D19" s="106">
        <f t="shared" si="0"/>
        <v>136.3</v>
      </c>
      <c r="E19" s="111" t="s">
        <v>140</v>
      </c>
      <c r="F19" s="7"/>
    </row>
    <row r="20" spans="1:5" ht="9" customHeight="1">
      <c r="A20" s="363" t="s">
        <v>142</v>
      </c>
      <c r="B20" s="363"/>
      <c r="C20" s="363"/>
      <c r="D20" s="363"/>
      <c r="E20" s="363"/>
    </row>
    <row r="21" spans="1:5" ht="21.75" customHeight="1">
      <c r="A21" s="364"/>
      <c r="B21" s="364"/>
      <c r="C21" s="364"/>
      <c r="D21" s="364"/>
      <c r="E21" s="364"/>
    </row>
    <row r="22" spans="1:5" ht="12.75" customHeight="1">
      <c r="A22" s="365" t="s">
        <v>0</v>
      </c>
      <c r="B22" s="357" t="s">
        <v>13</v>
      </c>
      <c r="C22" s="357" t="s">
        <v>14</v>
      </c>
      <c r="D22" s="360" t="s">
        <v>3</v>
      </c>
      <c r="E22" s="361"/>
    </row>
    <row r="23" spans="1:5" ht="26.25" customHeight="1">
      <c r="A23" s="365"/>
      <c r="B23" s="357"/>
      <c r="C23" s="357"/>
      <c r="D23" s="100" t="s">
        <v>4</v>
      </c>
      <c r="E23" s="112" t="s">
        <v>15</v>
      </c>
    </row>
    <row r="24" spans="1:8" ht="22.5">
      <c r="A24" s="102" t="s">
        <v>6</v>
      </c>
      <c r="B24" s="165">
        <v>19.228</v>
      </c>
      <c r="C24" s="163">
        <v>13.35</v>
      </c>
      <c r="D24" s="103">
        <f>ROUND(C24/B24*100,1)</f>
        <v>69.4</v>
      </c>
      <c r="E24" s="104">
        <f>C24-B24</f>
        <v>-5.878000000000002</v>
      </c>
      <c r="G24" s="9"/>
      <c r="H24" s="9"/>
    </row>
    <row r="25" spans="1:5" ht="34.5">
      <c r="A25" s="102" t="s">
        <v>16</v>
      </c>
      <c r="B25" s="165">
        <v>14.939</v>
      </c>
      <c r="C25" s="163">
        <v>10.195</v>
      </c>
      <c r="D25" s="103">
        <f>ROUND(C25/B25*100,1)</f>
        <v>68.2</v>
      </c>
      <c r="E25" s="103">
        <f>C25-B25</f>
        <v>-4.744</v>
      </c>
    </row>
    <row r="26" spans="1:5" ht="21" customHeight="1">
      <c r="A26" s="102" t="s">
        <v>17</v>
      </c>
      <c r="B26" s="163">
        <v>0.944</v>
      </c>
      <c r="C26" s="163">
        <v>1.288</v>
      </c>
      <c r="D26" s="103">
        <f>ROUND(C26/B26*100,1)</f>
        <v>136.4</v>
      </c>
      <c r="E26" s="113">
        <f>C26-B26</f>
        <v>0.3440000000000001</v>
      </c>
    </row>
    <row r="27" spans="1:5" ht="34.5">
      <c r="A27" s="102" t="s">
        <v>18</v>
      </c>
      <c r="B27" s="163" t="s">
        <v>19</v>
      </c>
      <c r="C27" s="163">
        <v>1.499</v>
      </c>
      <c r="D27" s="103" t="s">
        <v>19</v>
      </c>
      <c r="E27" s="113" t="s">
        <v>19</v>
      </c>
    </row>
    <row r="28" spans="1:10" ht="34.5">
      <c r="A28" s="114" t="s">
        <v>20</v>
      </c>
      <c r="B28" s="174">
        <v>2590</v>
      </c>
      <c r="C28" s="174">
        <v>4167</v>
      </c>
      <c r="D28" s="104">
        <f>ROUND(C28/B28*100,1)</f>
        <v>160.9</v>
      </c>
      <c r="E28" s="115" t="s">
        <v>145</v>
      </c>
      <c r="G28" s="7"/>
      <c r="I28" s="7"/>
      <c r="J28" s="10"/>
    </row>
    <row r="29" spans="1:5" ht="24" customHeight="1">
      <c r="A29" s="102" t="s">
        <v>21</v>
      </c>
      <c r="B29" s="175">
        <v>20</v>
      </c>
      <c r="C29" s="175">
        <v>10</v>
      </c>
      <c r="D29" s="366" t="s">
        <v>143</v>
      </c>
      <c r="E29" s="367"/>
    </row>
    <row r="30" spans="1:5" ht="33" customHeight="1">
      <c r="A30" s="362"/>
      <c r="B30" s="362"/>
      <c r="C30" s="362"/>
      <c r="D30" s="362"/>
      <c r="E30" s="362"/>
    </row>
  </sheetData>
  <sheetProtection/>
  <mergeCells count="14">
    <mergeCell ref="A30:E30"/>
    <mergeCell ref="A20:E21"/>
    <mergeCell ref="A22:A23"/>
    <mergeCell ref="B22:B23"/>
    <mergeCell ref="C22:C23"/>
    <mergeCell ref="D22:E22"/>
    <mergeCell ref="D29:E29"/>
    <mergeCell ref="D9:E9"/>
    <mergeCell ref="A1:E1"/>
    <mergeCell ref="A2:E2"/>
    <mergeCell ref="A3:A4"/>
    <mergeCell ref="B3:B4"/>
    <mergeCell ref="C3:C4"/>
    <mergeCell ref="D3:E3"/>
  </mergeCells>
  <printOptions horizontalCentered="1"/>
  <pageMargins left="0" right="0" top="0.3937007874015748" bottom="0" header="0" footer="0"/>
  <pageSetup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O144"/>
  <sheetViews>
    <sheetView tabSelected="1" view="pageBreakPreview" zoomScale="75" zoomScaleNormal="75" zoomScaleSheetLayoutView="75" zoomScalePageLayoutView="0" workbookViewId="0" topLeftCell="A1">
      <pane xSplit="1" ySplit="8" topLeftCell="B9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AM21" sqref="AM21"/>
    </sheetView>
  </sheetViews>
  <sheetFormatPr defaultColWidth="9.140625" defaultRowHeight="15"/>
  <cols>
    <col min="1" max="1" width="22.7109375" style="127" customWidth="1"/>
    <col min="2" max="3" width="8.8515625" style="127" customWidth="1"/>
    <col min="4" max="4" width="8.57421875" style="127" customWidth="1"/>
    <col min="5" max="5" width="9.28125" style="127" customWidth="1"/>
    <col min="6" max="7" width="9.8515625" style="127" customWidth="1"/>
    <col min="8" max="8" width="7.57421875" style="127" customWidth="1"/>
    <col min="9" max="9" width="7.7109375" style="127" customWidth="1"/>
    <col min="10" max="11" width="10.00390625" style="127" customWidth="1"/>
    <col min="12" max="12" width="7.421875" style="127" customWidth="1"/>
    <col min="13" max="13" width="8.7109375" style="127" customWidth="1"/>
    <col min="14" max="15" width="6.8515625" style="127" customWidth="1"/>
    <col min="16" max="16" width="8.140625" style="127" customWidth="1"/>
    <col min="17" max="17" width="6.57421875" style="127" customWidth="1"/>
    <col min="18" max="19" width="8.28125" style="127" customWidth="1"/>
    <col min="20" max="20" width="7.421875" style="127" customWidth="1"/>
    <col min="21" max="21" width="6.28125" style="127" customWidth="1"/>
    <col min="22" max="25" width="6.7109375" style="127" hidden="1" customWidth="1"/>
    <col min="26" max="27" width="10.00390625" style="127" customWidth="1"/>
    <col min="28" max="28" width="6.28125" style="127" customWidth="1"/>
    <col min="29" max="29" width="7.7109375" style="127" customWidth="1"/>
    <col min="30" max="30" width="8.28125" style="127" customWidth="1"/>
    <col min="31" max="31" width="8.00390625" style="127" customWidth="1"/>
    <col min="32" max="32" width="6.7109375" style="127" customWidth="1"/>
    <col min="33" max="33" width="7.00390625" style="127" customWidth="1"/>
    <col min="34" max="34" width="7.8515625" style="127" customWidth="1"/>
    <col min="35" max="35" width="8.421875" style="127" customWidth="1"/>
    <col min="36" max="37" width="6.8515625" style="127" customWidth="1"/>
    <col min="38" max="38" width="6.7109375" style="127" customWidth="1"/>
    <col min="39" max="39" width="7.8515625" style="127" customWidth="1"/>
    <col min="40" max="40" width="8.00390625" style="127" customWidth="1"/>
    <col min="41" max="41" width="7.28125" style="127" customWidth="1"/>
    <col min="42" max="42" width="6.7109375" style="127" customWidth="1"/>
    <col min="43" max="43" width="7.28125" style="127" customWidth="1"/>
    <col min="44" max="44" width="8.57421875" style="127" customWidth="1"/>
    <col min="45" max="45" width="6.57421875" style="127" customWidth="1"/>
    <col min="46" max="47" width="7.28125" style="127" customWidth="1"/>
    <col min="48" max="48" width="7.8515625" style="127" customWidth="1"/>
    <col min="49" max="49" width="6.7109375" style="127" customWidth="1"/>
    <col min="50" max="50" width="8.57421875" style="127" customWidth="1"/>
    <col min="51" max="51" width="9.421875" style="127" customWidth="1"/>
    <col min="52" max="52" width="7.28125" style="127" customWidth="1"/>
    <col min="53" max="53" width="6.28125" style="127" customWidth="1"/>
    <col min="54" max="57" width="7.421875" style="127" hidden="1" customWidth="1"/>
    <col min="58" max="58" width="10.00390625" style="127" customWidth="1"/>
    <col min="59" max="59" width="10.7109375" style="127" customWidth="1"/>
    <col min="60" max="60" width="7.421875" style="127" customWidth="1"/>
    <col min="61" max="61" width="7.7109375" style="127" customWidth="1"/>
    <col min="62" max="62" width="10.28125" style="127" customWidth="1"/>
    <col min="63" max="63" width="9.7109375" style="127" customWidth="1"/>
    <col min="64" max="64" width="6.7109375" style="127" customWidth="1"/>
    <col min="65" max="65" width="8.140625" style="127" customWidth="1"/>
    <col min="66" max="66" width="8.421875" style="127" customWidth="1"/>
    <col min="67" max="67" width="8.57421875" style="127" customWidth="1"/>
    <col min="68" max="68" width="6.00390625" style="127" customWidth="1"/>
    <col min="69" max="69" width="9.140625" style="127" customWidth="1"/>
    <col min="70" max="71" width="8.421875" style="127" customWidth="1"/>
    <col min="72" max="72" width="6.421875" style="127" customWidth="1"/>
    <col min="73" max="73" width="8.28125" style="127" customWidth="1"/>
    <col min="74" max="76" width="9.57421875" style="127" customWidth="1"/>
    <col min="77" max="81" width="10.28125" style="127" customWidth="1"/>
    <col min="82" max="83" width="9.57421875" style="127" customWidth="1"/>
    <col min="84" max="87" width="8.7109375" style="127" customWidth="1"/>
    <col min="88" max="88" width="6.57421875" style="11" customWidth="1"/>
    <col min="89" max="89" width="9.28125" style="11" customWidth="1"/>
    <col min="90" max="16384" width="9.140625" style="11" customWidth="1"/>
  </cols>
  <sheetData>
    <row r="1" spans="1:88" ht="21.75" customHeight="1">
      <c r="A1" s="124"/>
      <c r="B1" s="415" t="s">
        <v>150</v>
      </c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N1" s="128"/>
      <c r="BP1" s="128"/>
      <c r="BQ1" s="128"/>
      <c r="BS1" s="129"/>
      <c r="BX1" s="129"/>
      <c r="BY1" s="129"/>
      <c r="CJ1" s="12"/>
    </row>
    <row r="2" spans="1:86" ht="21.75" customHeight="1" thickBot="1">
      <c r="A2" s="130"/>
      <c r="B2" s="416" t="s">
        <v>112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2"/>
      <c r="BO2" s="132"/>
      <c r="BP2" s="132"/>
      <c r="BQ2" s="132"/>
      <c r="BR2" s="132"/>
      <c r="BS2" s="129" t="s">
        <v>22</v>
      </c>
      <c r="BV2" s="129"/>
      <c r="CH2" s="129" t="s">
        <v>22</v>
      </c>
    </row>
    <row r="3" spans="1:88" ht="11.25" customHeight="1">
      <c r="A3" s="417"/>
      <c r="B3" s="404" t="s">
        <v>23</v>
      </c>
      <c r="C3" s="382"/>
      <c r="D3" s="382"/>
      <c r="E3" s="382"/>
      <c r="F3" s="393" t="s">
        <v>24</v>
      </c>
      <c r="G3" s="394"/>
      <c r="H3" s="394"/>
      <c r="I3" s="395"/>
      <c r="J3" s="393" t="s">
        <v>25</v>
      </c>
      <c r="K3" s="394"/>
      <c r="L3" s="394"/>
      <c r="M3" s="395"/>
      <c r="N3" s="384" t="s">
        <v>26</v>
      </c>
      <c r="O3" s="385"/>
      <c r="P3" s="385"/>
      <c r="Q3" s="386"/>
      <c r="R3" s="393" t="s">
        <v>27</v>
      </c>
      <c r="S3" s="394"/>
      <c r="T3" s="394"/>
      <c r="U3" s="395"/>
      <c r="V3" s="393" t="s">
        <v>28</v>
      </c>
      <c r="W3" s="394"/>
      <c r="X3" s="394"/>
      <c r="Y3" s="395"/>
      <c r="Z3" s="393" t="s">
        <v>29</v>
      </c>
      <c r="AA3" s="394"/>
      <c r="AB3" s="394"/>
      <c r="AC3" s="395"/>
      <c r="AD3" s="402" t="s">
        <v>30</v>
      </c>
      <c r="AE3" s="403"/>
      <c r="AF3" s="403"/>
      <c r="AG3" s="404"/>
      <c r="AH3" s="382" t="s">
        <v>31</v>
      </c>
      <c r="AI3" s="382"/>
      <c r="AJ3" s="382"/>
      <c r="AK3" s="382"/>
      <c r="AL3" s="402" t="s">
        <v>32</v>
      </c>
      <c r="AM3" s="403"/>
      <c r="AN3" s="403"/>
      <c r="AO3" s="403"/>
      <c r="AP3" s="403"/>
      <c r="AQ3" s="403"/>
      <c r="AR3" s="403"/>
      <c r="AS3" s="403"/>
      <c r="AT3" s="403"/>
      <c r="AU3" s="403"/>
      <c r="AV3" s="403"/>
      <c r="AW3" s="404"/>
      <c r="AX3" s="393" t="s">
        <v>33</v>
      </c>
      <c r="AY3" s="394"/>
      <c r="AZ3" s="394"/>
      <c r="BA3" s="395"/>
      <c r="BB3" s="133"/>
      <c r="BC3" s="134"/>
      <c r="BD3" s="134"/>
      <c r="BE3" s="134"/>
      <c r="BF3" s="406" t="s">
        <v>34</v>
      </c>
      <c r="BG3" s="406"/>
      <c r="BH3" s="406"/>
      <c r="BI3" s="406"/>
      <c r="BJ3" s="382" t="s">
        <v>35</v>
      </c>
      <c r="BK3" s="382"/>
      <c r="BL3" s="382"/>
      <c r="BM3" s="382"/>
      <c r="BN3" s="393" t="s">
        <v>36</v>
      </c>
      <c r="BO3" s="394"/>
      <c r="BP3" s="394"/>
      <c r="BQ3" s="395"/>
      <c r="BR3" s="382" t="s">
        <v>37</v>
      </c>
      <c r="BS3" s="382"/>
      <c r="BT3" s="382"/>
      <c r="BU3" s="382"/>
      <c r="BV3" s="384" t="s">
        <v>113</v>
      </c>
      <c r="BW3" s="385"/>
      <c r="BX3" s="386"/>
      <c r="BY3" s="393" t="s">
        <v>38</v>
      </c>
      <c r="BZ3" s="394"/>
      <c r="CA3" s="394"/>
      <c r="CB3" s="394"/>
      <c r="CC3" s="395"/>
      <c r="CD3" s="393" t="s">
        <v>20</v>
      </c>
      <c r="CE3" s="394"/>
      <c r="CF3" s="395"/>
      <c r="CG3" s="382" t="s">
        <v>39</v>
      </c>
      <c r="CH3" s="382"/>
      <c r="CI3" s="408"/>
      <c r="CJ3" s="63"/>
    </row>
    <row r="4" spans="1:88" ht="38.25" customHeight="1">
      <c r="A4" s="418"/>
      <c r="B4" s="410"/>
      <c r="C4" s="383"/>
      <c r="D4" s="383"/>
      <c r="E4" s="383"/>
      <c r="F4" s="396"/>
      <c r="G4" s="397"/>
      <c r="H4" s="397"/>
      <c r="I4" s="398"/>
      <c r="J4" s="396"/>
      <c r="K4" s="397"/>
      <c r="L4" s="397"/>
      <c r="M4" s="398"/>
      <c r="N4" s="387"/>
      <c r="O4" s="388"/>
      <c r="P4" s="388"/>
      <c r="Q4" s="389"/>
      <c r="R4" s="396"/>
      <c r="S4" s="397"/>
      <c r="T4" s="397"/>
      <c r="U4" s="398"/>
      <c r="V4" s="396"/>
      <c r="W4" s="397"/>
      <c r="X4" s="397"/>
      <c r="Y4" s="398"/>
      <c r="Z4" s="396"/>
      <c r="AA4" s="397"/>
      <c r="AB4" s="397"/>
      <c r="AC4" s="398"/>
      <c r="AD4" s="410" t="s">
        <v>40</v>
      </c>
      <c r="AE4" s="383"/>
      <c r="AF4" s="383"/>
      <c r="AG4" s="383"/>
      <c r="AH4" s="383"/>
      <c r="AI4" s="383"/>
      <c r="AJ4" s="383"/>
      <c r="AK4" s="383"/>
      <c r="AL4" s="383" t="s">
        <v>41</v>
      </c>
      <c r="AM4" s="383"/>
      <c r="AN4" s="383"/>
      <c r="AO4" s="383"/>
      <c r="AP4" s="383" t="s">
        <v>42</v>
      </c>
      <c r="AQ4" s="383"/>
      <c r="AR4" s="383"/>
      <c r="AS4" s="383"/>
      <c r="AT4" s="383" t="s">
        <v>43</v>
      </c>
      <c r="AU4" s="383"/>
      <c r="AV4" s="383"/>
      <c r="AW4" s="383"/>
      <c r="AX4" s="396"/>
      <c r="AY4" s="397"/>
      <c r="AZ4" s="397"/>
      <c r="BA4" s="398"/>
      <c r="BB4" s="135"/>
      <c r="BC4" s="136"/>
      <c r="BD4" s="411" t="s">
        <v>44</v>
      </c>
      <c r="BE4" s="412"/>
      <c r="BF4" s="407"/>
      <c r="BG4" s="407"/>
      <c r="BH4" s="407"/>
      <c r="BI4" s="407"/>
      <c r="BJ4" s="383"/>
      <c r="BK4" s="383"/>
      <c r="BL4" s="383"/>
      <c r="BM4" s="383"/>
      <c r="BN4" s="396"/>
      <c r="BO4" s="397"/>
      <c r="BP4" s="397"/>
      <c r="BQ4" s="398"/>
      <c r="BR4" s="383"/>
      <c r="BS4" s="383"/>
      <c r="BT4" s="383"/>
      <c r="BU4" s="383"/>
      <c r="BV4" s="387"/>
      <c r="BW4" s="388"/>
      <c r="BX4" s="389"/>
      <c r="BY4" s="396"/>
      <c r="BZ4" s="397"/>
      <c r="CA4" s="397"/>
      <c r="CB4" s="397"/>
      <c r="CC4" s="398"/>
      <c r="CD4" s="396"/>
      <c r="CE4" s="397"/>
      <c r="CF4" s="398"/>
      <c r="CG4" s="383"/>
      <c r="CH4" s="383"/>
      <c r="CI4" s="409"/>
      <c r="CJ4" s="63"/>
    </row>
    <row r="5" spans="1:88" ht="15" customHeight="1">
      <c r="A5" s="418"/>
      <c r="B5" s="420"/>
      <c r="C5" s="405"/>
      <c r="D5" s="405"/>
      <c r="E5" s="405"/>
      <c r="F5" s="396"/>
      <c r="G5" s="397"/>
      <c r="H5" s="397"/>
      <c r="I5" s="398"/>
      <c r="J5" s="399"/>
      <c r="K5" s="400"/>
      <c r="L5" s="400"/>
      <c r="M5" s="401"/>
      <c r="N5" s="390"/>
      <c r="O5" s="391"/>
      <c r="P5" s="391"/>
      <c r="Q5" s="392"/>
      <c r="R5" s="399"/>
      <c r="S5" s="400"/>
      <c r="T5" s="400"/>
      <c r="U5" s="401"/>
      <c r="V5" s="399"/>
      <c r="W5" s="400"/>
      <c r="X5" s="400"/>
      <c r="Y5" s="401"/>
      <c r="Z5" s="399"/>
      <c r="AA5" s="400"/>
      <c r="AB5" s="400"/>
      <c r="AC5" s="401"/>
      <c r="AD5" s="410"/>
      <c r="AE5" s="383"/>
      <c r="AF5" s="383"/>
      <c r="AG5" s="383"/>
      <c r="AH5" s="405"/>
      <c r="AI5" s="405"/>
      <c r="AJ5" s="405"/>
      <c r="AK5" s="405"/>
      <c r="AL5" s="383"/>
      <c r="AM5" s="383"/>
      <c r="AN5" s="383"/>
      <c r="AO5" s="383"/>
      <c r="AP5" s="383"/>
      <c r="AQ5" s="383"/>
      <c r="AR5" s="383"/>
      <c r="AS5" s="383"/>
      <c r="AT5" s="383"/>
      <c r="AU5" s="383"/>
      <c r="AV5" s="383"/>
      <c r="AW5" s="383"/>
      <c r="AX5" s="399"/>
      <c r="AY5" s="400"/>
      <c r="AZ5" s="400"/>
      <c r="BA5" s="401"/>
      <c r="BB5" s="137"/>
      <c r="BC5" s="138"/>
      <c r="BD5" s="413"/>
      <c r="BE5" s="414"/>
      <c r="BF5" s="407"/>
      <c r="BG5" s="407"/>
      <c r="BH5" s="407"/>
      <c r="BI5" s="407"/>
      <c r="BJ5" s="383"/>
      <c r="BK5" s="383"/>
      <c r="BL5" s="383"/>
      <c r="BM5" s="383"/>
      <c r="BN5" s="399"/>
      <c r="BO5" s="400"/>
      <c r="BP5" s="400"/>
      <c r="BQ5" s="401"/>
      <c r="BR5" s="383"/>
      <c r="BS5" s="383"/>
      <c r="BT5" s="383"/>
      <c r="BU5" s="383"/>
      <c r="BV5" s="390"/>
      <c r="BW5" s="391"/>
      <c r="BX5" s="392"/>
      <c r="BY5" s="399"/>
      <c r="BZ5" s="400"/>
      <c r="CA5" s="400"/>
      <c r="CB5" s="400"/>
      <c r="CC5" s="401"/>
      <c r="CD5" s="399"/>
      <c r="CE5" s="400"/>
      <c r="CF5" s="401"/>
      <c r="CG5" s="383"/>
      <c r="CH5" s="383"/>
      <c r="CI5" s="409"/>
      <c r="CJ5" s="63"/>
    </row>
    <row r="6" spans="1:88" ht="41.25" customHeight="1">
      <c r="A6" s="418"/>
      <c r="B6" s="421">
        <v>2016</v>
      </c>
      <c r="C6" s="369">
        <v>2017</v>
      </c>
      <c r="D6" s="375" t="s">
        <v>45</v>
      </c>
      <c r="E6" s="375"/>
      <c r="F6" s="368">
        <v>2016</v>
      </c>
      <c r="G6" s="369">
        <v>2017</v>
      </c>
      <c r="H6" s="375" t="s">
        <v>45</v>
      </c>
      <c r="I6" s="375"/>
      <c r="J6" s="368">
        <v>2016</v>
      </c>
      <c r="K6" s="369">
        <v>2017</v>
      </c>
      <c r="L6" s="380" t="s">
        <v>45</v>
      </c>
      <c r="M6" s="381"/>
      <c r="N6" s="368">
        <v>2016</v>
      </c>
      <c r="O6" s="369">
        <v>2017</v>
      </c>
      <c r="P6" s="375" t="s">
        <v>45</v>
      </c>
      <c r="Q6" s="375"/>
      <c r="R6" s="368">
        <v>2016</v>
      </c>
      <c r="S6" s="369">
        <v>2017</v>
      </c>
      <c r="T6" s="374" t="s">
        <v>45</v>
      </c>
      <c r="U6" s="374"/>
      <c r="V6" s="374">
        <v>2014</v>
      </c>
      <c r="W6" s="374">
        <v>2015</v>
      </c>
      <c r="X6" s="378" t="s">
        <v>45</v>
      </c>
      <c r="Y6" s="379"/>
      <c r="Z6" s="376">
        <v>2016</v>
      </c>
      <c r="AA6" s="376">
        <v>2017</v>
      </c>
      <c r="AB6" s="375" t="s">
        <v>45</v>
      </c>
      <c r="AC6" s="375"/>
      <c r="AD6" s="374">
        <v>2016</v>
      </c>
      <c r="AE6" s="376">
        <v>2017</v>
      </c>
      <c r="AF6" s="375" t="s">
        <v>45</v>
      </c>
      <c r="AG6" s="375"/>
      <c r="AH6" s="374">
        <v>2016</v>
      </c>
      <c r="AI6" s="376">
        <v>2017</v>
      </c>
      <c r="AJ6" s="375" t="s">
        <v>45</v>
      </c>
      <c r="AK6" s="375"/>
      <c r="AL6" s="374">
        <v>2016</v>
      </c>
      <c r="AM6" s="376">
        <v>2017</v>
      </c>
      <c r="AN6" s="375" t="s">
        <v>45</v>
      </c>
      <c r="AO6" s="375"/>
      <c r="AP6" s="374">
        <v>2016</v>
      </c>
      <c r="AQ6" s="376">
        <v>2017</v>
      </c>
      <c r="AR6" s="375" t="s">
        <v>45</v>
      </c>
      <c r="AS6" s="375"/>
      <c r="AT6" s="374">
        <v>2016</v>
      </c>
      <c r="AU6" s="376">
        <v>2017</v>
      </c>
      <c r="AV6" s="375" t="s">
        <v>45</v>
      </c>
      <c r="AW6" s="375"/>
      <c r="AX6" s="368">
        <v>2016</v>
      </c>
      <c r="AY6" s="369">
        <v>2017</v>
      </c>
      <c r="AZ6" s="375" t="s">
        <v>45</v>
      </c>
      <c r="BA6" s="375"/>
      <c r="BB6" s="139"/>
      <c r="BC6" s="140"/>
      <c r="BD6" s="140"/>
      <c r="BE6" s="140"/>
      <c r="BF6" s="368">
        <v>2016</v>
      </c>
      <c r="BG6" s="369">
        <v>2017</v>
      </c>
      <c r="BH6" s="375" t="s">
        <v>45</v>
      </c>
      <c r="BI6" s="375"/>
      <c r="BJ6" s="375" t="s">
        <v>46</v>
      </c>
      <c r="BK6" s="375"/>
      <c r="BL6" s="375" t="s">
        <v>45</v>
      </c>
      <c r="BM6" s="375"/>
      <c r="BN6" s="368">
        <v>2016</v>
      </c>
      <c r="BO6" s="369">
        <v>2017</v>
      </c>
      <c r="BP6" s="375" t="s">
        <v>45</v>
      </c>
      <c r="BQ6" s="375"/>
      <c r="BR6" s="368">
        <v>2016</v>
      </c>
      <c r="BS6" s="369">
        <v>2017</v>
      </c>
      <c r="BT6" s="375" t="s">
        <v>45</v>
      </c>
      <c r="BU6" s="375"/>
      <c r="BV6" s="368">
        <v>2016</v>
      </c>
      <c r="BW6" s="369">
        <v>2017</v>
      </c>
      <c r="BX6" s="371" t="s">
        <v>47</v>
      </c>
      <c r="BY6" s="368">
        <v>2016</v>
      </c>
      <c r="BZ6" s="369">
        <v>2017</v>
      </c>
      <c r="CA6" s="375" t="s">
        <v>45</v>
      </c>
      <c r="CB6" s="375"/>
      <c r="CC6" s="374" t="s">
        <v>48</v>
      </c>
      <c r="CD6" s="368">
        <v>2016</v>
      </c>
      <c r="CE6" s="369">
        <v>2017</v>
      </c>
      <c r="CF6" s="371" t="s">
        <v>49</v>
      </c>
      <c r="CG6" s="368">
        <v>2016</v>
      </c>
      <c r="CH6" s="369">
        <v>2017</v>
      </c>
      <c r="CI6" s="372" t="s">
        <v>47</v>
      </c>
      <c r="CJ6" s="14"/>
    </row>
    <row r="7" spans="1:88" s="15" customFormat="1" ht="18.75" customHeight="1">
      <c r="A7" s="419"/>
      <c r="B7" s="421"/>
      <c r="C7" s="370"/>
      <c r="D7" s="141" t="s">
        <v>4</v>
      </c>
      <c r="E7" s="141" t="s">
        <v>47</v>
      </c>
      <c r="F7" s="368"/>
      <c r="G7" s="370"/>
      <c r="H7" s="141" t="s">
        <v>4</v>
      </c>
      <c r="I7" s="141" t="s">
        <v>47</v>
      </c>
      <c r="J7" s="368"/>
      <c r="K7" s="370"/>
      <c r="L7" s="141" t="s">
        <v>4</v>
      </c>
      <c r="M7" s="141" t="s">
        <v>47</v>
      </c>
      <c r="N7" s="368"/>
      <c r="O7" s="370"/>
      <c r="P7" s="141" t="s">
        <v>4</v>
      </c>
      <c r="Q7" s="141" t="s">
        <v>47</v>
      </c>
      <c r="R7" s="368"/>
      <c r="S7" s="370"/>
      <c r="T7" s="142" t="s">
        <v>4</v>
      </c>
      <c r="U7" s="142" t="s">
        <v>47</v>
      </c>
      <c r="V7" s="374"/>
      <c r="W7" s="374"/>
      <c r="X7" s="142" t="s">
        <v>4</v>
      </c>
      <c r="Y7" s="142" t="s">
        <v>47</v>
      </c>
      <c r="Z7" s="377"/>
      <c r="AA7" s="377"/>
      <c r="AB7" s="141" t="s">
        <v>4</v>
      </c>
      <c r="AC7" s="141" t="s">
        <v>47</v>
      </c>
      <c r="AD7" s="374"/>
      <c r="AE7" s="377"/>
      <c r="AF7" s="141" t="s">
        <v>4</v>
      </c>
      <c r="AG7" s="141" t="s">
        <v>47</v>
      </c>
      <c r="AH7" s="374"/>
      <c r="AI7" s="377"/>
      <c r="AJ7" s="141" t="s">
        <v>4</v>
      </c>
      <c r="AK7" s="141" t="s">
        <v>47</v>
      </c>
      <c r="AL7" s="374"/>
      <c r="AM7" s="377"/>
      <c r="AN7" s="141" t="s">
        <v>4</v>
      </c>
      <c r="AO7" s="141" t="s">
        <v>47</v>
      </c>
      <c r="AP7" s="374"/>
      <c r="AQ7" s="377"/>
      <c r="AR7" s="141" t="s">
        <v>4</v>
      </c>
      <c r="AS7" s="141" t="s">
        <v>47</v>
      </c>
      <c r="AT7" s="374"/>
      <c r="AU7" s="377"/>
      <c r="AV7" s="141" t="s">
        <v>4</v>
      </c>
      <c r="AW7" s="141" t="s">
        <v>47</v>
      </c>
      <c r="AX7" s="368"/>
      <c r="AY7" s="370"/>
      <c r="AZ7" s="141" t="s">
        <v>4</v>
      </c>
      <c r="BA7" s="141" t="s">
        <v>47</v>
      </c>
      <c r="BB7" s="143">
        <v>2016</v>
      </c>
      <c r="BC7" s="144">
        <v>2017</v>
      </c>
      <c r="BD7" s="145">
        <v>2016</v>
      </c>
      <c r="BE7" s="146">
        <v>2017</v>
      </c>
      <c r="BF7" s="368"/>
      <c r="BG7" s="370"/>
      <c r="BH7" s="141" t="s">
        <v>4</v>
      </c>
      <c r="BI7" s="141" t="s">
        <v>47</v>
      </c>
      <c r="BJ7" s="147">
        <v>2016</v>
      </c>
      <c r="BK7" s="147">
        <v>2017</v>
      </c>
      <c r="BL7" s="141" t="s">
        <v>4</v>
      </c>
      <c r="BM7" s="141" t="s">
        <v>47</v>
      </c>
      <c r="BN7" s="368"/>
      <c r="BO7" s="370"/>
      <c r="BP7" s="141" t="s">
        <v>4</v>
      </c>
      <c r="BQ7" s="141" t="s">
        <v>47</v>
      </c>
      <c r="BR7" s="368"/>
      <c r="BS7" s="370"/>
      <c r="BT7" s="141" t="s">
        <v>4</v>
      </c>
      <c r="BU7" s="141" t="s">
        <v>47</v>
      </c>
      <c r="BV7" s="368"/>
      <c r="BW7" s="370"/>
      <c r="BX7" s="371"/>
      <c r="BY7" s="368"/>
      <c r="BZ7" s="370"/>
      <c r="CA7" s="141" t="s">
        <v>4</v>
      </c>
      <c r="CB7" s="141" t="s">
        <v>47</v>
      </c>
      <c r="CC7" s="374"/>
      <c r="CD7" s="368"/>
      <c r="CE7" s="370"/>
      <c r="CF7" s="371"/>
      <c r="CG7" s="368"/>
      <c r="CH7" s="370"/>
      <c r="CI7" s="373"/>
      <c r="CJ7" s="14"/>
    </row>
    <row r="8" spans="1:88" ht="12.75" customHeight="1" thickBot="1">
      <c r="A8" s="158" t="s">
        <v>50</v>
      </c>
      <c r="B8" s="159">
        <v>1</v>
      </c>
      <c r="C8" s="160">
        <v>2</v>
      </c>
      <c r="D8" s="160">
        <v>3</v>
      </c>
      <c r="E8" s="160">
        <v>4</v>
      </c>
      <c r="F8" s="160">
        <v>5</v>
      </c>
      <c r="G8" s="160">
        <v>6</v>
      </c>
      <c r="H8" s="160">
        <v>7</v>
      </c>
      <c r="I8" s="160">
        <v>8</v>
      </c>
      <c r="J8" s="160">
        <v>9</v>
      </c>
      <c r="K8" s="160">
        <v>10</v>
      </c>
      <c r="L8" s="160">
        <v>11</v>
      </c>
      <c r="M8" s="160">
        <v>12</v>
      </c>
      <c r="N8" s="160">
        <v>13</v>
      </c>
      <c r="O8" s="160">
        <v>14</v>
      </c>
      <c r="P8" s="160">
        <v>15</v>
      </c>
      <c r="Q8" s="160">
        <v>16</v>
      </c>
      <c r="R8" s="160">
        <v>17</v>
      </c>
      <c r="S8" s="160">
        <v>18</v>
      </c>
      <c r="T8" s="160">
        <v>19</v>
      </c>
      <c r="U8" s="160">
        <v>20</v>
      </c>
      <c r="V8" s="160">
        <v>21</v>
      </c>
      <c r="W8" s="160">
        <v>22</v>
      </c>
      <c r="X8" s="160">
        <v>23</v>
      </c>
      <c r="Y8" s="160">
        <v>24</v>
      </c>
      <c r="Z8" s="160">
        <v>25</v>
      </c>
      <c r="AA8" s="160">
        <v>26</v>
      </c>
      <c r="AB8" s="160">
        <v>27</v>
      </c>
      <c r="AC8" s="160">
        <v>28</v>
      </c>
      <c r="AD8" s="160">
        <v>29</v>
      </c>
      <c r="AE8" s="160">
        <v>30</v>
      </c>
      <c r="AF8" s="160">
        <v>31</v>
      </c>
      <c r="AG8" s="160">
        <v>32</v>
      </c>
      <c r="AH8" s="160">
        <v>33</v>
      </c>
      <c r="AI8" s="160">
        <v>34</v>
      </c>
      <c r="AJ8" s="160">
        <v>35</v>
      </c>
      <c r="AK8" s="160">
        <v>36</v>
      </c>
      <c r="AL8" s="160">
        <v>37</v>
      </c>
      <c r="AM8" s="160">
        <v>38</v>
      </c>
      <c r="AN8" s="160">
        <v>39</v>
      </c>
      <c r="AO8" s="160">
        <v>40</v>
      </c>
      <c r="AP8" s="160">
        <v>41</v>
      </c>
      <c r="AQ8" s="160">
        <v>42</v>
      </c>
      <c r="AR8" s="160">
        <v>43</v>
      </c>
      <c r="AS8" s="160">
        <v>44</v>
      </c>
      <c r="AT8" s="160">
        <v>45</v>
      </c>
      <c r="AU8" s="160">
        <v>46</v>
      </c>
      <c r="AV8" s="160">
        <v>47</v>
      </c>
      <c r="AW8" s="160">
        <v>48</v>
      </c>
      <c r="AX8" s="160">
        <v>49</v>
      </c>
      <c r="AY8" s="160">
        <v>50</v>
      </c>
      <c r="AZ8" s="160">
        <v>51</v>
      </c>
      <c r="BA8" s="160">
        <v>52</v>
      </c>
      <c r="BB8" s="160">
        <v>53</v>
      </c>
      <c r="BC8" s="160">
        <v>54</v>
      </c>
      <c r="BD8" s="160">
        <v>55</v>
      </c>
      <c r="BE8" s="160">
        <v>56</v>
      </c>
      <c r="BF8" s="160">
        <v>57</v>
      </c>
      <c r="BG8" s="160">
        <v>58</v>
      </c>
      <c r="BH8" s="160">
        <v>59</v>
      </c>
      <c r="BI8" s="160">
        <v>60</v>
      </c>
      <c r="BJ8" s="160">
        <v>61</v>
      </c>
      <c r="BK8" s="160">
        <v>62</v>
      </c>
      <c r="BL8" s="160">
        <v>63</v>
      </c>
      <c r="BM8" s="160">
        <v>64</v>
      </c>
      <c r="BN8" s="160">
        <v>65</v>
      </c>
      <c r="BO8" s="160">
        <v>66</v>
      </c>
      <c r="BP8" s="160">
        <v>67</v>
      </c>
      <c r="BQ8" s="160">
        <v>68</v>
      </c>
      <c r="BR8" s="160">
        <v>69</v>
      </c>
      <c r="BS8" s="160">
        <v>70</v>
      </c>
      <c r="BT8" s="160">
        <v>71</v>
      </c>
      <c r="BU8" s="160">
        <v>72</v>
      </c>
      <c r="BV8" s="160">
        <v>73</v>
      </c>
      <c r="BW8" s="160">
        <v>74</v>
      </c>
      <c r="BX8" s="160">
        <v>75</v>
      </c>
      <c r="BY8" s="160">
        <v>76</v>
      </c>
      <c r="BZ8" s="160">
        <v>77</v>
      </c>
      <c r="CA8" s="160">
        <v>78</v>
      </c>
      <c r="CB8" s="160">
        <v>79</v>
      </c>
      <c r="CC8" s="160">
        <v>80</v>
      </c>
      <c r="CD8" s="160">
        <v>81</v>
      </c>
      <c r="CE8" s="160">
        <v>82</v>
      </c>
      <c r="CF8" s="160">
        <v>83</v>
      </c>
      <c r="CG8" s="160">
        <v>84</v>
      </c>
      <c r="CH8" s="160">
        <v>85</v>
      </c>
      <c r="CI8" s="161">
        <v>86</v>
      </c>
      <c r="CJ8" s="16"/>
    </row>
    <row r="9" spans="1:89" s="251" customFormat="1" ht="18.75" customHeight="1" thickBot="1">
      <c r="A9" s="237" t="s">
        <v>115</v>
      </c>
      <c r="B9" s="238">
        <v>41650</v>
      </c>
      <c r="C9" s="239">
        <v>32981</v>
      </c>
      <c r="D9" s="240">
        <v>79.1860744297719</v>
      </c>
      <c r="E9" s="239">
        <v>-8669</v>
      </c>
      <c r="F9" s="239">
        <v>20445</v>
      </c>
      <c r="G9" s="239">
        <v>18896</v>
      </c>
      <c r="H9" s="240">
        <v>92.42357544631939</v>
      </c>
      <c r="I9" s="239">
        <v>-1549</v>
      </c>
      <c r="J9" s="239">
        <v>12258</v>
      </c>
      <c r="K9" s="239">
        <v>14819</v>
      </c>
      <c r="L9" s="240">
        <v>120.89247838146517</v>
      </c>
      <c r="M9" s="239">
        <v>2561</v>
      </c>
      <c r="N9" s="239">
        <v>408</v>
      </c>
      <c r="O9" s="239">
        <v>476</v>
      </c>
      <c r="P9" s="241">
        <v>116.66666666666667</v>
      </c>
      <c r="Q9" s="239">
        <v>68</v>
      </c>
      <c r="R9" s="239">
        <v>4071</v>
      </c>
      <c r="S9" s="239">
        <v>6384</v>
      </c>
      <c r="T9" s="241">
        <v>156.81650700073692</v>
      </c>
      <c r="U9" s="239">
        <v>2313</v>
      </c>
      <c r="V9" s="242">
        <f>SUM(V10:V33)</f>
        <v>0</v>
      </c>
      <c r="W9" s="242">
        <f>SUM(W10:W33)</f>
        <v>0</v>
      </c>
      <c r="X9" s="241" t="e">
        <f aca="true" t="shared" si="0" ref="X9:X33">W9/V9*100</f>
        <v>#DIV/0!</v>
      </c>
      <c r="Y9" s="242">
        <f aca="true" t="shared" si="1" ref="Y9:Y19">W9-V9</f>
        <v>0</v>
      </c>
      <c r="Z9" s="239">
        <v>75853</v>
      </c>
      <c r="AA9" s="239">
        <v>70996</v>
      </c>
      <c r="AB9" s="240">
        <f aca="true" t="shared" si="2" ref="AB9:AB33">AA9/Z9*100</f>
        <v>93.59682543867744</v>
      </c>
      <c r="AC9" s="239">
        <f aca="true" t="shared" si="3" ref="AC9:AC33">AA9-Z9</f>
        <v>-4857</v>
      </c>
      <c r="AD9" s="239">
        <v>37743</v>
      </c>
      <c r="AE9" s="239">
        <v>30446</v>
      </c>
      <c r="AF9" s="240">
        <f aca="true" t="shared" si="4" ref="AF9:AF33">AE9/AD9*100</f>
        <v>80.66661367670827</v>
      </c>
      <c r="AG9" s="239">
        <f aca="true" t="shared" si="5" ref="AG9:AG33">AE9-AD9</f>
        <v>-7297</v>
      </c>
      <c r="AH9" s="239">
        <v>12431</v>
      </c>
      <c r="AI9" s="239">
        <v>17756</v>
      </c>
      <c r="AJ9" s="240">
        <f aca="true" t="shared" si="6" ref="AJ9:AJ33">AI9/AH9*100</f>
        <v>142.8364572439868</v>
      </c>
      <c r="AK9" s="239">
        <f aca="true" t="shared" si="7" ref="AK9:AK33">AI9-AH9</f>
        <v>5325</v>
      </c>
      <c r="AL9" s="239">
        <v>1056</v>
      </c>
      <c r="AM9" s="239">
        <v>2834</v>
      </c>
      <c r="AN9" s="240">
        <f aca="true" t="shared" si="8" ref="AN9:AN33">AM9/AL9*100</f>
        <v>268.3712121212121</v>
      </c>
      <c r="AO9" s="239">
        <f aca="true" t="shared" si="9" ref="AO9:AO33">AM9-AL9</f>
        <v>1778</v>
      </c>
      <c r="AP9" s="239">
        <v>829</v>
      </c>
      <c r="AQ9" s="239">
        <v>2214</v>
      </c>
      <c r="AR9" s="240">
        <f aca="true" t="shared" si="10" ref="AR9:AR33">AQ9/AP9*100</f>
        <v>267.06875753920383</v>
      </c>
      <c r="AS9" s="239">
        <f aca="true" t="shared" si="11" ref="AS9:AS33">AQ9-AP9</f>
        <v>1385</v>
      </c>
      <c r="AT9" s="239">
        <v>10546</v>
      </c>
      <c r="AU9" s="239">
        <v>12708</v>
      </c>
      <c r="AV9" s="240">
        <f aca="true" t="shared" si="12" ref="AV9:AV33">AU9/AT9*100</f>
        <v>120.50066375877108</v>
      </c>
      <c r="AW9" s="239">
        <f aca="true" t="shared" si="13" ref="AW9:AW33">AU9-AT9</f>
        <v>2162</v>
      </c>
      <c r="AX9" s="239">
        <v>7893</v>
      </c>
      <c r="AY9" s="239">
        <v>11695</v>
      </c>
      <c r="AZ9" s="241">
        <v>148.1692639047257</v>
      </c>
      <c r="BA9" s="239">
        <v>3802</v>
      </c>
      <c r="BB9" s="243">
        <f aca="true" t="shared" si="14" ref="BB9:BC33">B9-BD9-BN9</f>
        <v>-83803</v>
      </c>
      <c r="BC9" s="244">
        <f t="shared" si="14"/>
        <v>-85444</v>
      </c>
      <c r="BD9" s="244">
        <f>SUM(BD10:BD33)</f>
        <v>106225</v>
      </c>
      <c r="BE9" s="245">
        <f>SUM(BE10:BE33)</f>
        <v>105075</v>
      </c>
      <c r="BF9" s="246">
        <v>3413</v>
      </c>
      <c r="BG9" s="246">
        <v>4022</v>
      </c>
      <c r="BH9" s="247">
        <v>117.8</v>
      </c>
      <c r="BI9" s="246">
        <v>609</v>
      </c>
      <c r="BJ9" s="239">
        <v>13790</v>
      </c>
      <c r="BK9" s="239">
        <v>17734</v>
      </c>
      <c r="BL9" s="241">
        <v>128.6</v>
      </c>
      <c r="BM9" s="239">
        <v>3944</v>
      </c>
      <c r="BN9" s="239">
        <v>19228</v>
      </c>
      <c r="BO9" s="239">
        <v>13350</v>
      </c>
      <c r="BP9" s="241">
        <v>69.42999791970044</v>
      </c>
      <c r="BQ9" s="239">
        <v>-5878</v>
      </c>
      <c r="BR9" s="239">
        <v>14939</v>
      </c>
      <c r="BS9" s="239">
        <v>10195</v>
      </c>
      <c r="BT9" s="241">
        <v>68.24419305174376</v>
      </c>
      <c r="BU9" s="239">
        <v>-4744</v>
      </c>
      <c r="BV9" s="239">
        <v>1491.41</v>
      </c>
      <c r="BW9" s="239">
        <v>2031.64</v>
      </c>
      <c r="BX9" s="239">
        <f aca="true" t="shared" si="15" ref="BX9:BX33">BW9-BV9</f>
        <v>540.23</v>
      </c>
      <c r="BY9" s="239">
        <v>944</v>
      </c>
      <c r="BZ9" s="239">
        <v>1288</v>
      </c>
      <c r="CA9" s="241">
        <v>136.4</v>
      </c>
      <c r="CB9" s="239">
        <v>344</v>
      </c>
      <c r="CC9" s="239">
        <v>1494</v>
      </c>
      <c r="CD9" s="239">
        <v>2590.3</v>
      </c>
      <c r="CE9" s="239">
        <v>4167.33</v>
      </c>
      <c r="CF9" s="239">
        <v>1577.0299999999997</v>
      </c>
      <c r="CG9" s="248">
        <v>20</v>
      </c>
      <c r="CH9" s="248">
        <v>10</v>
      </c>
      <c r="CI9" s="249">
        <v>-10</v>
      </c>
      <c r="CJ9" s="250"/>
      <c r="CK9" s="250"/>
    </row>
    <row r="10" spans="1:91" ht="21.75" customHeight="1">
      <c r="A10" s="162" t="s">
        <v>116</v>
      </c>
      <c r="B10" s="252">
        <v>197</v>
      </c>
      <c r="C10" s="253">
        <v>113</v>
      </c>
      <c r="D10" s="254">
        <v>57.360406091370564</v>
      </c>
      <c r="E10" s="255">
        <v>-84</v>
      </c>
      <c r="F10" s="256">
        <v>81</v>
      </c>
      <c r="G10" s="256">
        <v>65</v>
      </c>
      <c r="H10" s="254">
        <v>80.24691358024691</v>
      </c>
      <c r="I10" s="255">
        <v>-16</v>
      </c>
      <c r="J10" s="256">
        <v>27</v>
      </c>
      <c r="K10" s="256">
        <v>33</v>
      </c>
      <c r="L10" s="254">
        <v>122.22222222222223</v>
      </c>
      <c r="M10" s="255">
        <v>6</v>
      </c>
      <c r="N10" s="257">
        <v>0</v>
      </c>
      <c r="O10" s="256">
        <v>0</v>
      </c>
      <c r="P10" s="258"/>
      <c r="Q10" s="259">
        <v>0</v>
      </c>
      <c r="R10" s="256">
        <v>10</v>
      </c>
      <c r="S10" s="257">
        <v>26</v>
      </c>
      <c r="T10" s="258">
        <v>260</v>
      </c>
      <c r="U10" s="255">
        <v>16</v>
      </c>
      <c r="V10" s="259"/>
      <c r="W10" s="259"/>
      <c r="X10" s="258" t="e">
        <f t="shared" si="0"/>
        <v>#DIV/0!</v>
      </c>
      <c r="Y10" s="259">
        <f t="shared" si="1"/>
        <v>0</v>
      </c>
      <c r="Z10" s="256">
        <v>336</v>
      </c>
      <c r="AA10" s="256">
        <v>189</v>
      </c>
      <c r="AB10" s="254">
        <f t="shared" si="2"/>
        <v>56.25</v>
      </c>
      <c r="AC10" s="255">
        <f t="shared" si="3"/>
        <v>-147</v>
      </c>
      <c r="AD10" s="256">
        <v>170</v>
      </c>
      <c r="AE10" s="256">
        <v>106</v>
      </c>
      <c r="AF10" s="254">
        <f t="shared" si="4"/>
        <v>62.35294117647059</v>
      </c>
      <c r="AG10" s="255">
        <f t="shared" si="5"/>
        <v>-64</v>
      </c>
      <c r="AH10" s="256">
        <v>0</v>
      </c>
      <c r="AI10" s="253">
        <v>0</v>
      </c>
      <c r="AJ10" s="254">
        <v>0</v>
      </c>
      <c r="AK10" s="255">
        <f t="shared" si="7"/>
        <v>0</v>
      </c>
      <c r="AL10" s="256">
        <v>0</v>
      </c>
      <c r="AM10" s="256">
        <v>0</v>
      </c>
      <c r="AN10" s="254"/>
      <c r="AO10" s="255">
        <f t="shared" si="9"/>
        <v>0</v>
      </c>
      <c r="AP10" s="256">
        <v>0</v>
      </c>
      <c r="AQ10" s="256">
        <v>0</v>
      </c>
      <c r="AR10" s="254"/>
      <c r="AS10" s="255">
        <f t="shared" si="11"/>
        <v>0</v>
      </c>
      <c r="AT10" s="256">
        <v>0</v>
      </c>
      <c r="AU10" s="256">
        <v>0</v>
      </c>
      <c r="AV10" s="254"/>
      <c r="AW10" s="255">
        <f t="shared" si="13"/>
        <v>0</v>
      </c>
      <c r="AX10" s="256">
        <v>40</v>
      </c>
      <c r="AY10" s="256">
        <v>43</v>
      </c>
      <c r="AZ10" s="258">
        <v>107.5</v>
      </c>
      <c r="BA10" s="255">
        <v>3</v>
      </c>
      <c r="BB10" s="236">
        <f t="shared" si="14"/>
        <v>-6156</v>
      </c>
      <c r="BC10" s="260">
        <f t="shared" si="14"/>
        <v>-5383</v>
      </c>
      <c r="BD10" s="260">
        <v>6287</v>
      </c>
      <c r="BE10" s="235">
        <v>5448</v>
      </c>
      <c r="BF10" s="261">
        <v>29</v>
      </c>
      <c r="BG10" s="261">
        <v>30</v>
      </c>
      <c r="BH10" s="262">
        <v>103.4</v>
      </c>
      <c r="BI10" s="263">
        <v>1</v>
      </c>
      <c r="BJ10" s="264">
        <v>45</v>
      </c>
      <c r="BK10" s="256">
        <v>49</v>
      </c>
      <c r="BL10" s="258">
        <v>108.9</v>
      </c>
      <c r="BM10" s="255">
        <v>4</v>
      </c>
      <c r="BN10" s="256">
        <v>66</v>
      </c>
      <c r="BO10" s="256">
        <v>48</v>
      </c>
      <c r="BP10" s="258">
        <v>72.72727272727273</v>
      </c>
      <c r="BQ10" s="255">
        <v>-18</v>
      </c>
      <c r="BR10" s="256">
        <v>57</v>
      </c>
      <c r="BS10" s="256">
        <v>35</v>
      </c>
      <c r="BT10" s="258">
        <v>61.40350877192983</v>
      </c>
      <c r="BU10" s="255">
        <v>-22</v>
      </c>
      <c r="BV10" s="265">
        <v>2203.703703703704</v>
      </c>
      <c r="BW10" s="256">
        <v>2968.2926829268295</v>
      </c>
      <c r="BX10" s="255">
        <f t="shared" si="15"/>
        <v>764.5889792231255</v>
      </c>
      <c r="BY10" s="256">
        <v>5</v>
      </c>
      <c r="BZ10" s="256">
        <v>5</v>
      </c>
      <c r="CA10" s="258">
        <v>100</v>
      </c>
      <c r="CB10" s="255">
        <v>0</v>
      </c>
      <c r="CC10" s="256">
        <v>17</v>
      </c>
      <c r="CD10" s="256">
        <v>34000</v>
      </c>
      <c r="CE10" s="256">
        <v>3511</v>
      </c>
      <c r="CF10" s="255">
        <v>-30489</v>
      </c>
      <c r="CG10" s="266">
        <v>13</v>
      </c>
      <c r="CH10" s="266">
        <v>10</v>
      </c>
      <c r="CI10" s="267">
        <v>-3</v>
      </c>
      <c r="CJ10" s="17"/>
      <c r="CK10" s="17"/>
      <c r="CL10" s="17"/>
      <c r="CM10" s="17"/>
    </row>
    <row r="11" spans="1:91" ht="21.75" customHeight="1">
      <c r="A11" s="154" t="s">
        <v>117</v>
      </c>
      <c r="B11" s="268">
        <v>210</v>
      </c>
      <c r="C11" s="269">
        <v>385</v>
      </c>
      <c r="D11" s="270">
        <v>183.33333333333331</v>
      </c>
      <c r="E11" s="271">
        <v>175</v>
      </c>
      <c r="F11" s="272">
        <v>112</v>
      </c>
      <c r="G11" s="272">
        <v>276</v>
      </c>
      <c r="H11" s="270">
        <v>246.42857142857144</v>
      </c>
      <c r="I11" s="271">
        <v>164</v>
      </c>
      <c r="J11" s="272">
        <v>61</v>
      </c>
      <c r="K11" s="272">
        <v>157</v>
      </c>
      <c r="L11" s="270">
        <v>257.37704918032784</v>
      </c>
      <c r="M11" s="271">
        <v>96</v>
      </c>
      <c r="N11" s="273">
        <v>0</v>
      </c>
      <c r="O11" s="272">
        <v>0</v>
      </c>
      <c r="P11" s="274"/>
      <c r="Q11" s="275">
        <v>0</v>
      </c>
      <c r="R11" s="272">
        <v>6</v>
      </c>
      <c r="S11" s="273">
        <v>66</v>
      </c>
      <c r="T11" s="274">
        <v>1100</v>
      </c>
      <c r="U11" s="271">
        <v>60</v>
      </c>
      <c r="V11" s="275"/>
      <c r="W11" s="275"/>
      <c r="X11" s="274" t="e">
        <f t="shared" si="0"/>
        <v>#DIV/0!</v>
      </c>
      <c r="Y11" s="275">
        <f t="shared" si="1"/>
        <v>0</v>
      </c>
      <c r="Z11" s="272">
        <v>312</v>
      </c>
      <c r="AA11" s="272">
        <v>736</v>
      </c>
      <c r="AB11" s="270">
        <f t="shared" si="2"/>
        <v>235.8974358974359</v>
      </c>
      <c r="AC11" s="271">
        <f t="shared" si="3"/>
        <v>424</v>
      </c>
      <c r="AD11" s="272">
        <v>202</v>
      </c>
      <c r="AE11" s="272">
        <v>370</v>
      </c>
      <c r="AF11" s="270">
        <f t="shared" si="4"/>
        <v>183.16831683168317</v>
      </c>
      <c r="AG11" s="271">
        <f t="shared" si="5"/>
        <v>168</v>
      </c>
      <c r="AH11" s="272">
        <v>0</v>
      </c>
      <c r="AI11" s="269">
        <v>224</v>
      </c>
      <c r="AJ11" s="270">
        <v>0</v>
      </c>
      <c r="AK11" s="271">
        <f t="shared" si="7"/>
        <v>224</v>
      </c>
      <c r="AL11" s="272">
        <v>0</v>
      </c>
      <c r="AM11" s="272">
        <v>1</v>
      </c>
      <c r="AN11" s="270"/>
      <c r="AO11" s="271">
        <f t="shared" si="9"/>
        <v>1</v>
      </c>
      <c r="AP11" s="272">
        <v>0</v>
      </c>
      <c r="AQ11" s="272">
        <v>22</v>
      </c>
      <c r="AR11" s="270"/>
      <c r="AS11" s="271">
        <f t="shared" si="11"/>
        <v>22</v>
      </c>
      <c r="AT11" s="272">
        <v>0</v>
      </c>
      <c r="AU11" s="272">
        <v>201</v>
      </c>
      <c r="AV11" s="270"/>
      <c r="AW11" s="271">
        <f t="shared" si="13"/>
        <v>201</v>
      </c>
      <c r="AX11" s="272">
        <v>35</v>
      </c>
      <c r="AY11" s="272">
        <v>93</v>
      </c>
      <c r="AZ11" s="274">
        <v>265.7142857142857</v>
      </c>
      <c r="BA11" s="271">
        <v>58</v>
      </c>
      <c r="BB11" s="276">
        <f t="shared" si="14"/>
        <v>-2445</v>
      </c>
      <c r="BC11" s="234">
        <f t="shared" si="14"/>
        <v>-1912</v>
      </c>
      <c r="BD11" s="234">
        <v>2528</v>
      </c>
      <c r="BE11" s="277">
        <v>2144</v>
      </c>
      <c r="BF11" s="278">
        <v>19</v>
      </c>
      <c r="BG11" s="278">
        <v>38</v>
      </c>
      <c r="BH11" s="279">
        <v>200</v>
      </c>
      <c r="BI11" s="280">
        <v>19</v>
      </c>
      <c r="BJ11" s="281">
        <v>68</v>
      </c>
      <c r="BK11" s="272">
        <v>169</v>
      </c>
      <c r="BL11" s="274">
        <v>248.5</v>
      </c>
      <c r="BM11" s="271">
        <v>101</v>
      </c>
      <c r="BN11" s="272">
        <v>127</v>
      </c>
      <c r="BO11" s="272">
        <v>153</v>
      </c>
      <c r="BP11" s="274">
        <v>120.4724409448819</v>
      </c>
      <c r="BQ11" s="271">
        <v>26</v>
      </c>
      <c r="BR11" s="272">
        <v>98</v>
      </c>
      <c r="BS11" s="272">
        <v>110</v>
      </c>
      <c r="BT11" s="274">
        <v>112.24489795918366</v>
      </c>
      <c r="BU11" s="271">
        <v>12</v>
      </c>
      <c r="BV11" s="282">
        <v>1349.2753623188405</v>
      </c>
      <c r="BW11" s="272">
        <v>1600.8333333333333</v>
      </c>
      <c r="BX11" s="271">
        <f t="shared" si="15"/>
        <v>251.55797101449275</v>
      </c>
      <c r="BY11" s="272">
        <v>7</v>
      </c>
      <c r="BZ11" s="272">
        <v>7</v>
      </c>
      <c r="CA11" s="274">
        <v>100</v>
      </c>
      <c r="CB11" s="271">
        <v>0</v>
      </c>
      <c r="CC11" s="272">
        <v>18</v>
      </c>
      <c r="CD11" s="272">
        <v>1762.29</v>
      </c>
      <c r="CE11" s="272">
        <v>3821.57</v>
      </c>
      <c r="CF11" s="271">
        <v>2059.28</v>
      </c>
      <c r="CG11" s="283">
        <v>18</v>
      </c>
      <c r="CH11" s="283">
        <v>22</v>
      </c>
      <c r="CI11" s="284">
        <v>4</v>
      </c>
      <c r="CJ11" s="17"/>
      <c r="CK11" s="17"/>
      <c r="CL11" s="17"/>
      <c r="CM11" s="17"/>
    </row>
    <row r="12" spans="1:91" ht="21.75" customHeight="1">
      <c r="A12" s="154" t="s">
        <v>118</v>
      </c>
      <c r="B12" s="268">
        <v>2841</v>
      </c>
      <c r="C12" s="269">
        <v>2132</v>
      </c>
      <c r="D12" s="270">
        <v>75.04399859204506</v>
      </c>
      <c r="E12" s="271">
        <v>-709</v>
      </c>
      <c r="F12" s="272">
        <v>1585</v>
      </c>
      <c r="G12" s="272">
        <v>1245</v>
      </c>
      <c r="H12" s="270">
        <v>78.54889589905363</v>
      </c>
      <c r="I12" s="271">
        <v>-340</v>
      </c>
      <c r="J12" s="272">
        <v>895</v>
      </c>
      <c r="K12" s="272">
        <v>1150</v>
      </c>
      <c r="L12" s="270">
        <v>128.49162011173186</v>
      </c>
      <c r="M12" s="271">
        <v>255</v>
      </c>
      <c r="N12" s="273">
        <v>9</v>
      </c>
      <c r="O12" s="272">
        <v>30</v>
      </c>
      <c r="P12" s="274">
        <v>333.33333333333337</v>
      </c>
      <c r="Q12" s="275">
        <v>21</v>
      </c>
      <c r="R12" s="272">
        <v>220</v>
      </c>
      <c r="S12" s="273">
        <v>504</v>
      </c>
      <c r="T12" s="274">
        <v>229.0909090909091</v>
      </c>
      <c r="U12" s="271">
        <v>284</v>
      </c>
      <c r="V12" s="275"/>
      <c r="W12" s="275"/>
      <c r="X12" s="274" t="e">
        <f t="shared" si="0"/>
        <v>#DIV/0!</v>
      </c>
      <c r="Y12" s="275">
        <f t="shared" si="1"/>
        <v>0</v>
      </c>
      <c r="Z12" s="272">
        <v>4043</v>
      </c>
      <c r="AA12" s="272">
        <v>4262</v>
      </c>
      <c r="AB12" s="270">
        <f t="shared" si="2"/>
        <v>105.4167697254514</v>
      </c>
      <c r="AC12" s="271">
        <f t="shared" si="3"/>
        <v>219</v>
      </c>
      <c r="AD12" s="272">
        <v>2596</v>
      </c>
      <c r="AE12" s="272">
        <v>1970</v>
      </c>
      <c r="AF12" s="270">
        <f t="shared" si="4"/>
        <v>75.88597842835131</v>
      </c>
      <c r="AG12" s="271">
        <f t="shared" si="5"/>
        <v>-626</v>
      </c>
      <c r="AH12" s="272">
        <v>845</v>
      </c>
      <c r="AI12" s="269">
        <v>1531</v>
      </c>
      <c r="AJ12" s="270">
        <f t="shared" si="6"/>
        <v>181.18343195266274</v>
      </c>
      <c r="AK12" s="271">
        <f t="shared" si="7"/>
        <v>686</v>
      </c>
      <c r="AL12" s="272">
        <v>8</v>
      </c>
      <c r="AM12" s="272">
        <v>492</v>
      </c>
      <c r="AN12" s="270">
        <f t="shared" si="8"/>
        <v>6150</v>
      </c>
      <c r="AO12" s="271">
        <f t="shared" si="9"/>
        <v>484</v>
      </c>
      <c r="AP12" s="272">
        <v>0</v>
      </c>
      <c r="AQ12" s="272">
        <v>74</v>
      </c>
      <c r="AR12" s="270"/>
      <c r="AS12" s="271">
        <f t="shared" si="11"/>
        <v>74</v>
      </c>
      <c r="AT12" s="272">
        <v>837</v>
      </c>
      <c r="AU12" s="272">
        <v>965</v>
      </c>
      <c r="AV12" s="270">
        <f t="shared" si="12"/>
        <v>115.29271206690561</v>
      </c>
      <c r="AW12" s="271">
        <f t="shared" si="13"/>
        <v>128</v>
      </c>
      <c r="AX12" s="272">
        <v>691</v>
      </c>
      <c r="AY12" s="272">
        <v>734</v>
      </c>
      <c r="AZ12" s="274">
        <v>106.22286541244573</v>
      </c>
      <c r="BA12" s="271">
        <v>43</v>
      </c>
      <c r="BB12" s="276">
        <f t="shared" si="14"/>
        <v>-9121</v>
      </c>
      <c r="BC12" s="234">
        <f t="shared" si="14"/>
        <v>-10180</v>
      </c>
      <c r="BD12" s="234">
        <v>10657</v>
      </c>
      <c r="BE12" s="277">
        <v>11455</v>
      </c>
      <c r="BF12" s="278">
        <v>250</v>
      </c>
      <c r="BG12" s="278">
        <v>300</v>
      </c>
      <c r="BH12" s="279">
        <v>120</v>
      </c>
      <c r="BI12" s="280">
        <v>50</v>
      </c>
      <c r="BJ12" s="281">
        <v>1078</v>
      </c>
      <c r="BK12" s="272">
        <v>1362</v>
      </c>
      <c r="BL12" s="274">
        <v>126.3</v>
      </c>
      <c r="BM12" s="271">
        <v>284</v>
      </c>
      <c r="BN12" s="272">
        <v>1305</v>
      </c>
      <c r="BO12" s="272">
        <v>857</v>
      </c>
      <c r="BP12" s="274">
        <v>65.67049808429118</v>
      </c>
      <c r="BQ12" s="271">
        <v>-448</v>
      </c>
      <c r="BR12" s="272">
        <v>1025</v>
      </c>
      <c r="BS12" s="272">
        <v>657</v>
      </c>
      <c r="BT12" s="274">
        <v>64.09756097560975</v>
      </c>
      <c r="BU12" s="271">
        <v>-368</v>
      </c>
      <c r="BV12" s="282">
        <v>1522.9379418695994</v>
      </c>
      <c r="BW12" s="272">
        <v>1992.857142857143</v>
      </c>
      <c r="BX12" s="271">
        <f t="shared" si="15"/>
        <v>469.9192009875435</v>
      </c>
      <c r="BY12" s="272">
        <v>126</v>
      </c>
      <c r="BZ12" s="272">
        <v>149</v>
      </c>
      <c r="CA12" s="274">
        <v>118.3</v>
      </c>
      <c r="CB12" s="271">
        <v>23</v>
      </c>
      <c r="CC12" s="272">
        <v>97</v>
      </c>
      <c r="CD12" s="272">
        <v>2099.29</v>
      </c>
      <c r="CE12" s="272">
        <v>3569.19</v>
      </c>
      <c r="CF12" s="271">
        <v>1469.9</v>
      </c>
      <c r="CG12" s="283">
        <v>10</v>
      </c>
      <c r="CH12" s="283">
        <v>6</v>
      </c>
      <c r="CI12" s="284">
        <v>-4</v>
      </c>
      <c r="CJ12" s="17"/>
      <c r="CK12" s="17"/>
      <c r="CL12" s="17"/>
      <c r="CM12" s="17"/>
    </row>
    <row r="13" spans="1:91" s="123" customFormat="1" ht="21.75" customHeight="1">
      <c r="A13" s="154" t="s">
        <v>119</v>
      </c>
      <c r="B13" s="268">
        <v>184</v>
      </c>
      <c r="C13" s="269">
        <v>138</v>
      </c>
      <c r="D13" s="270">
        <v>75</v>
      </c>
      <c r="E13" s="271">
        <v>-46</v>
      </c>
      <c r="F13" s="272">
        <v>94</v>
      </c>
      <c r="G13" s="272">
        <v>83</v>
      </c>
      <c r="H13" s="270">
        <v>88.29787234042553</v>
      </c>
      <c r="I13" s="271">
        <v>-11</v>
      </c>
      <c r="J13" s="272">
        <v>51</v>
      </c>
      <c r="K13" s="272">
        <v>43</v>
      </c>
      <c r="L13" s="270">
        <v>84.31372549019608</v>
      </c>
      <c r="M13" s="271">
        <v>-8</v>
      </c>
      <c r="N13" s="273">
        <v>0</v>
      </c>
      <c r="O13" s="272">
        <v>0</v>
      </c>
      <c r="P13" s="274"/>
      <c r="Q13" s="275">
        <v>0</v>
      </c>
      <c r="R13" s="272">
        <v>18</v>
      </c>
      <c r="S13" s="273">
        <v>30</v>
      </c>
      <c r="T13" s="274">
        <v>166.66666666666669</v>
      </c>
      <c r="U13" s="271">
        <v>12</v>
      </c>
      <c r="V13" s="275"/>
      <c r="W13" s="275"/>
      <c r="X13" s="274" t="e">
        <f t="shared" si="0"/>
        <v>#DIV/0!</v>
      </c>
      <c r="Y13" s="275">
        <f t="shared" si="1"/>
        <v>0</v>
      </c>
      <c r="Z13" s="272">
        <v>290</v>
      </c>
      <c r="AA13" s="272">
        <v>195</v>
      </c>
      <c r="AB13" s="270">
        <f t="shared" si="2"/>
        <v>67.24137931034483</v>
      </c>
      <c r="AC13" s="271">
        <f t="shared" si="3"/>
        <v>-95</v>
      </c>
      <c r="AD13" s="272">
        <v>177</v>
      </c>
      <c r="AE13" s="272">
        <v>135</v>
      </c>
      <c r="AF13" s="270">
        <f t="shared" si="4"/>
        <v>76.27118644067797</v>
      </c>
      <c r="AG13" s="271">
        <f t="shared" si="5"/>
        <v>-42</v>
      </c>
      <c r="AH13" s="272">
        <v>0</v>
      </c>
      <c r="AI13" s="269">
        <v>40</v>
      </c>
      <c r="AJ13" s="270"/>
      <c r="AK13" s="271">
        <f t="shared" si="7"/>
        <v>40</v>
      </c>
      <c r="AL13" s="272">
        <v>0</v>
      </c>
      <c r="AM13" s="272">
        <v>40</v>
      </c>
      <c r="AN13" s="270"/>
      <c r="AO13" s="271">
        <f t="shared" si="9"/>
        <v>40</v>
      </c>
      <c r="AP13" s="272">
        <v>0</v>
      </c>
      <c r="AQ13" s="272">
        <v>0</v>
      </c>
      <c r="AR13" s="270"/>
      <c r="AS13" s="271">
        <f t="shared" si="11"/>
        <v>0</v>
      </c>
      <c r="AT13" s="272">
        <v>0</v>
      </c>
      <c r="AU13" s="272">
        <v>0</v>
      </c>
      <c r="AV13" s="270"/>
      <c r="AW13" s="271">
        <f t="shared" si="13"/>
        <v>0</v>
      </c>
      <c r="AX13" s="272">
        <v>18</v>
      </c>
      <c r="AY13" s="272">
        <v>42</v>
      </c>
      <c r="AZ13" s="274">
        <v>233.33333333333334</v>
      </c>
      <c r="BA13" s="271">
        <v>24</v>
      </c>
      <c r="BB13" s="276">
        <f t="shared" si="14"/>
        <v>-3753</v>
      </c>
      <c r="BC13" s="234">
        <f t="shared" si="14"/>
        <v>-4964</v>
      </c>
      <c r="BD13" s="234">
        <v>3851</v>
      </c>
      <c r="BE13" s="277">
        <v>5053</v>
      </c>
      <c r="BF13" s="278">
        <v>14</v>
      </c>
      <c r="BG13" s="278">
        <v>9</v>
      </c>
      <c r="BH13" s="279">
        <v>64.3</v>
      </c>
      <c r="BI13" s="280">
        <v>-5</v>
      </c>
      <c r="BJ13" s="281">
        <v>55</v>
      </c>
      <c r="BK13" s="272">
        <v>42</v>
      </c>
      <c r="BL13" s="274">
        <v>76.4</v>
      </c>
      <c r="BM13" s="271">
        <v>-13</v>
      </c>
      <c r="BN13" s="272">
        <v>86</v>
      </c>
      <c r="BO13" s="272">
        <v>49</v>
      </c>
      <c r="BP13" s="274">
        <v>56.97674418604651</v>
      </c>
      <c r="BQ13" s="271">
        <v>-37</v>
      </c>
      <c r="BR13" s="272">
        <v>70</v>
      </c>
      <c r="BS13" s="272">
        <v>39</v>
      </c>
      <c r="BT13" s="274">
        <v>55.714285714285715</v>
      </c>
      <c r="BU13" s="271">
        <v>-31</v>
      </c>
      <c r="BV13" s="282">
        <v>1592.47311827957</v>
      </c>
      <c r="BW13" s="272">
        <v>1969.5652173913043</v>
      </c>
      <c r="BX13" s="271">
        <f t="shared" si="15"/>
        <v>377.09209911173434</v>
      </c>
      <c r="BY13" s="272">
        <v>3</v>
      </c>
      <c r="BZ13" s="272">
        <v>3</v>
      </c>
      <c r="CA13" s="274">
        <v>100</v>
      </c>
      <c r="CB13" s="271">
        <v>0</v>
      </c>
      <c r="CC13" s="272">
        <v>14</v>
      </c>
      <c r="CD13" s="272">
        <v>1500</v>
      </c>
      <c r="CE13" s="272">
        <v>3313.33</v>
      </c>
      <c r="CF13" s="271">
        <v>1813.33</v>
      </c>
      <c r="CG13" s="283">
        <v>29</v>
      </c>
      <c r="CH13" s="283">
        <v>16</v>
      </c>
      <c r="CI13" s="284">
        <v>-13</v>
      </c>
      <c r="CJ13" s="122"/>
      <c r="CK13" s="122"/>
      <c r="CL13" s="122"/>
      <c r="CM13" s="122"/>
    </row>
    <row r="14" spans="1:93" s="13" customFormat="1" ht="21.75" customHeight="1">
      <c r="A14" s="154" t="s">
        <v>120</v>
      </c>
      <c r="B14" s="268">
        <v>960</v>
      </c>
      <c r="C14" s="269">
        <v>598</v>
      </c>
      <c r="D14" s="270">
        <v>62.291666666666664</v>
      </c>
      <c r="E14" s="271">
        <v>-362</v>
      </c>
      <c r="F14" s="272">
        <v>518</v>
      </c>
      <c r="G14" s="272">
        <v>452</v>
      </c>
      <c r="H14" s="270">
        <v>87.25868725868726</v>
      </c>
      <c r="I14" s="271">
        <v>-66</v>
      </c>
      <c r="J14" s="272">
        <v>284</v>
      </c>
      <c r="K14" s="272">
        <v>395</v>
      </c>
      <c r="L14" s="270">
        <v>139.08450704225353</v>
      </c>
      <c r="M14" s="271">
        <v>111</v>
      </c>
      <c r="N14" s="273">
        <v>5</v>
      </c>
      <c r="O14" s="272">
        <v>5</v>
      </c>
      <c r="P14" s="274">
        <v>100</v>
      </c>
      <c r="Q14" s="275">
        <v>0</v>
      </c>
      <c r="R14" s="272">
        <v>109</v>
      </c>
      <c r="S14" s="273">
        <v>106</v>
      </c>
      <c r="T14" s="274">
        <v>97.24770642201835</v>
      </c>
      <c r="U14" s="271">
        <v>-3</v>
      </c>
      <c r="V14" s="275"/>
      <c r="W14" s="275"/>
      <c r="X14" s="274" t="e">
        <f t="shared" si="0"/>
        <v>#DIV/0!</v>
      </c>
      <c r="Y14" s="275">
        <f t="shared" si="1"/>
        <v>0</v>
      </c>
      <c r="Z14" s="272">
        <v>2320</v>
      </c>
      <c r="AA14" s="272">
        <v>2195</v>
      </c>
      <c r="AB14" s="270">
        <f t="shared" si="2"/>
        <v>94.61206896551724</v>
      </c>
      <c r="AC14" s="271">
        <f t="shared" si="3"/>
        <v>-125</v>
      </c>
      <c r="AD14" s="272">
        <v>868</v>
      </c>
      <c r="AE14" s="272">
        <v>557</v>
      </c>
      <c r="AF14" s="270">
        <f t="shared" si="4"/>
        <v>64.17050691244239</v>
      </c>
      <c r="AG14" s="271">
        <f t="shared" si="5"/>
        <v>-311</v>
      </c>
      <c r="AH14" s="272">
        <v>352</v>
      </c>
      <c r="AI14" s="269">
        <v>574</v>
      </c>
      <c r="AJ14" s="270">
        <f t="shared" si="6"/>
        <v>163.0681818181818</v>
      </c>
      <c r="AK14" s="271">
        <f t="shared" si="7"/>
        <v>222</v>
      </c>
      <c r="AL14" s="272">
        <v>0</v>
      </c>
      <c r="AM14" s="272">
        <v>100</v>
      </c>
      <c r="AN14" s="270"/>
      <c r="AO14" s="271">
        <f t="shared" si="9"/>
        <v>100</v>
      </c>
      <c r="AP14" s="272">
        <v>60</v>
      </c>
      <c r="AQ14" s="272">
        <v>85</v>
      </c>
      <c r="AR14" s="270">
        <f t="shared" si="10"/>
        <v>141.66666666666669</v>
      </c>
      <c r="AS14" s="271">
        <f t="shared" si="11"/>
        <v>25</v>
      </c>
      <c r="AT14" s="272">
        <v>292</v>
      </c>
      <c r="AU14" s="272">
        <v>389</v>
      </c>
      <c r="AV14" s="270">
        <f t="shared" si="12"/>
        <v>133.2191780821918</v>
      </c>
      <c r="AW14" s="271">
        <f t="shared" si="13"/>
        <v>97</v>
      </c>
      <c r="AX14" s="272">
        <v>200</v>
      </c>
      <c r="AY14" s="272">
        <v>258</v>
      </c>
      <c r="AZ14" s="274">
        <v>129</v>
      </c>
      <c r="BA14" s="271">
        <v>58</v>
      </c>
      <c r="BB14" s="276">
        <f t="shared" si="14"/>
        <v>-3238</v>
      </c>
      <c r="BC14" s="234">
        <f t="shared" si="14"/>
        <v>-2838</v>
      </c>
      <c r="BD14" s="234">
        <v>3802</v>
      </c>
      <c r="BE14" s="277">
        <v>3180</v>
      </c>
      <c r="BF14" s="278">
        <v>84</v>
      </c>
      <c r="BG14" s="278">
        <v>81</v>
      </c>
      <c r="BH14" s="279">
        <v>96.4</v>
      </c>
      <c r="BI14" s="280">
        <v>-3</v>
      </c>
      <c r="BJ14" s="281">
        <v>340</v>
      </c>
      <c r="BK14" s="272">
        <v>399</v>
      </c>
      <c r="BL14" s="274">
        <v>117.4</v>
      </c>
      <c r="BM14" s="271">
        <v>59</v>
      </c>
      <c r="BN14" s="272">
        <v>396</v>
      </c>
      <c r="BO14" s="272">
        <v>256</v>
      </c>
      <c r="BP14" s="274">
        <v>64.64646464646465</v>
      </c>
      <c r="BQ14" s="271">
        <v>-140</v>
      </c>
      <c r="BR14" s="272">
        <v>274</v>
      </c>
      <c r="BS14" s="272">
        <v>187</v>
      </c>
      <c r="BT14" s="274">
        <v>68.24817518248175</v>
      </c>
      <c r="BU14" s="271">
        <v>-87</v>
      </c>
      <c r="BV14" s="282">
        <v>1285.934065934066</v>
      </c>
      <c r="BW14" s="272">
        <v>1872.2543352601156</v>
      </c>
      <c r="BX14" s="271">
        <f t="shared" si="15"/>
        <v>586.3202693260496</v>
      </c>
      <c r="BY14" s="272">
        <v>36</v>
      </c>
      <c r="BZ14" s="272">
        <v>20</v>
      </c>
      <c r="CA14" s="274">
        <v>55.6</v>
      </c>
      <c r="CB14" s="271">
        <v>-16</v>
      </c>
      <c r="CC14" s="272">
        <v>47</v>
      </c>
      <c r="CD14" s="272">
        <v>2631.04</v>
      </c>
      <c r="CE14" s="272">
        <v>4437.45</v>
      </c>
      <c r="CF14" s="271">
        <v>1806.4099999999999</v>
      </c>
      <c r="CG14" s="283">
        <v>11</v>
      </c>
      <c r="CH14" s="283">
        <v>13</v>
      </c>
      <c r="CI14" s="284">
        <v>2</v>
      </c>
      <c r="CJ14" s="17"/>
      <c r="CK14" s="17"/>
      <c r="CL14" s="17"/>
      <c r="CM14" s="17"/>
      <c r="CN14" s="11"/>
      <c r="CO14" s="11"/>
    </row>
    <row r="15" spans="1:93" s="13" customFormat="1" ht="21.75" customHeight="1">
      <c r="A15" s="154" t="s">
        <v>121</v>
      </c>
      <c r="B15" s="268">
        <v>1171</v>
      </c>
      <c r="C15" s="269">
        <v>761</v>
      </c>
      <c r="D15" s="270">
        <v>64.98719043552519</v>
      </c>
      <c r="E15" s="271">
        <v>-410</v>
      </c>
      <c r="F15" s="272">
        <v>623</v>
      </c>
      <c r="G15" s="272">
        <v>473</v>
      </c>
      <c r="H15" s="270">
        <v>75.92295345104334</v>
      </c>
      <c r="I15" s="271">
        <v>-150</v>
      </c>
      <c r="J15" s="272">
        <v>342</v>
      </c>
      <c r="K15" s="272">
        <v>617</v>
      </c>
      <c r="L15" s="270">
        <v>180.4093567251462</v>
      </c>
      <c r="M15" s="271">
        <v>275</v>
      </c>
      <c r="N15" s="273">
        <v>17</v>
      </c>
      <c r="O15" s="272">
        <v>2</v>
      </c>
      <c r="P15" s="274">
        <v>11.76470588235294</v>
      </c>
      <c r="Q15" s="275">
        <v>-15</v>
      </c>
      <c r="R15" s="272">
        <v>123</v>
      </c>
      <c r="S15" s="273">
        <v>125</v>
      </c>
      <c r="T15" s="274">
        <v>101.62601626016261</v>
      </c>
      <c r="U15" s="271">
        <v>2</v>
      </c>
      <c r="V15" s="275"/>
      <c r="W15" s="275"/>
      <c r="X15" s="274" t="e">
        <f t="shared" si="0"/>
        <v>#DIV/0!</v>
      </c>
      <c r="Y15" s="275">
        <f t="shared" si="1"/>
        <v>0</v>
      </c>
      <c r="Z15" s="272">
        <v>2492</v>
      </c>
      <c r="AA15" s="272">
        <v>2465</v>
      </c>
      <c r="AB15" s="270">
        <f t="shared" si="2"/>
        <v>98.91653290529695</v>
      </c>
      <c r="AC15" s="271">
        <f t="shared" si="3"/>
        <v>-27</v>
      </c>
      <c r="AD15" s="272">
        <v>1073</v>
      </c>
      <c r="AE15" s="272">
        <v>721</v>
      </c>
      <c r="AF15" s="270">
        <f t="shared" si="4"/>
        <v>67.19478098788444</v>
      </c>
      <c r="AG15" s="271">
        <f t="shared" si="5"/>
        <v>-352</v>
      </c>
      <c r="AH15" s="272">
        <v>773</v>
      </c>
      <c r="AI15" s="269">
        <v>810</v>
      </c>
      <c r="AJ15" s="270">
        <f t="shared" si="6"/>
        <v>104.78654592496765</v>
      </c>
      <c r="AK15" s="271">
        <f t="shared" si="7"/>
        <v>37</v>
      </c>
      <c r="AL15" s="272">
        <v>0</v>
      </c>
      <c r="AM15" s="272">
        <v>8</v>
      </c>
      <c r="AN15" s="270"/>
      <c r="AO15" s="271">
        <f t="shared" si="9"/>
        <v>8</v>
      </c>
      <c r="AP15" s="272">
        <v>1</v>
      </c>
      <c r="AQ15" s="272">
        <v>80</v>
      </c>
      <c r="AR15" s="270">
        <f t="shared" si="10"/>
        <v>8000</v>
      </c>
      <c r="AS15" s="271">
        <f t="shared" si="11"/>
        <v>79</v>
      </c>
      <c r="AT15" s="272">
        <v>772</v>
      </c>
      <c r="AU15" s="272">
        <v>722</v>
      </c>
      <c r="AV15" s="270">
        <f t="shared" si="12"/>
        <v>93.52331606217616</v>
      </c>
      <c r="AW15" s="271">
        <f t="shared" si="13"/>
        <v>-50</v>
      </c>
      <c r="AX15" s="272">
        <v>154</v>
      </c>
      <c r="AY15" s="272">
        <v>165</v>
      </c>
      <c r="AZ15" s="274">
        <v>107.14285714285714</v>
      </c>
      <c r="BA15" s="271">
        <v>11</v>
      </c>
      <c r="BB15" s="276">
        <f t="shared" si="14"/>
        <v>-1008</v>
      </c>
      <c r="BC15" s="234">
        <f t="shared" si="14"/>
        <v>-964</v>
      </c>
      <c r="BD15" s="234">
        <v>1639</v>
      </c>
      <c r="BE15" s="277">
        <v>1439</v>
      </c>
      <c r="BF15" s="278">
        <v>82</v>
      </c>
      <c r="BG15" s="278">
        <v>95</v>
      </c>
      <c r="BH15" s="279">
        <v>115.9</v>
      </c>
      <c r="BI15" s="280">
        <v>13</v>
      </c>
      <c r="BJ15" s="281">
        <v>418</v>
      </c>
      <c r="BK15" s="272">
        <v>650</v>
      </c>
      <c r="BL15" s="274">
        <v>155.5</v>
      </c>
      <c r="BM15" s="271">
        <v>232</v>
      </c>
      <c r="BN15" s="272">
        <v>540</v>
      </c>
      <c r="BO15" s="272">
        <v>286</v>
      </c>
      <c r="BP15" s="274">
        <v>52.96296296296297</v>
      </c>
      <c r="BQ15" s="271">
        <v>-254</v>
      </c>
      <c r="BR15" s="272">
        <v>411</v>
      </c>
      <c r="BS15" s="272">
        <v>240</v>
      </c>
      <c r="BT15" s="274">
        <v>58.3941605839416</v>
      </c>
      <c r="BU15" s="271">
        <v>-171</v>
      </c>
      <c r="BV15" s="282">
        <v>1426.3020833333333</v>
      </c>
      <c r="BW15" s="272">
        <v>2251.3636363636365</v>
      </c>
      <c r="BX15" s="271">
        <f t="shared" si="15"/>
        <v>825.0615530303032</v>
      </c>
      <c r="BY15" s="272">
        <v>19</v>
      </c>
      <c r="BZ15" s="272">
        <v>7</v>
      </c>
      <c r="CA15" s="274">
        <v>36.8</v>
      </c>
      <c r="CB15" s="271">
        <v>-12</v>
      </c>
      <c r="CC15" s="272">
        <v>36</v>
      </c>
      <c r="CD15" s="272">
        <v>2737.05</v>
      </c>
      <c r="CE15" s="272">
        <v>3328.86</v>
      </c>
      <c r="CF15" s="271">
        <v>591.81</v>
      </c>
      <c r="CG15" s="283">
        <v>28</v>
      </c>
      <c r="CH15" s="283">
        <v>41</v>
      </c>
      <c r="CI15" s="284">
        <v>13</v>
      </c>
      <c r="CJ15" s="17"/>
      <c r="CK15" s="17"/>
      <c r="CL15" s="17"/>
      <c r="CM15" s="17"/>
      <c r="CN15" s="11"/>
      <c r="CO15" s="11"/>
    </row>
    <row r="16" spans="1:93" s="13" customFormat="1" ht="21.75" customHeight="1">
      <c r="A16" s="154" t="s">
        <v>122</v>
      </c>
      <c r="B16" s="268">
        <v>1158</v>
      </c>
      <c r="C16" s="269">
        <v>889</v>
      </c>
      <c r="D16" s="270">
        <v>76.77029360967185</v>
      </c>
      <c r="E16" s="271">
        <v>-269</v>
      </c>
      <c r="F16" s="272">
        <v>493</v>
      </c>
      <c r="G16" s="272">
        <v>511</v>
      </c>
      <c r="H16" s="270">
        <v>103.65111561866125</v>
      </c>
      <c r="I16" s="271">
        <v>18</v>
      </c>
      <c r="J16" s="272">
        <v>434</v>
      </c>
      <c r="K16" s="272">
        <v>452</v>
      </c>
      <c r="L16" s="270">
        <v>104.14746543778801</v>
      </c>
      <c r="M16" s="271">
        <v>18</v>
      </c>
      <c r="N16" s="273">
        <v>31</v>
      </c>
      <c r="O16" s="272">
        <v>50</v>
      </c>
      <c r="P16" s="274">
        <v>161.29032258064515</v>
      </c>
      <c r="Q16" s="275">
        <v>19</v>
      </c>
      <c r="R16" s="272">
        <v>131</v>
      </c>
      <c r="S16" s="273">
        <v>199</v>
      </c>
      <c r="T16" s="274">
        <v>151.9083969465649</v>
      </c>
      <c r="U16" s="271">
        <v>68</v>
      </c>
      <c r="V16" s="275"/>
      <c r="W16" s="275"/>
      <c r="X16" s="274" t="e">
        <f t="shared" si="0"/>
        <v>#DIV/0!</v>
      </c>
      <c r="Y16" s="275">
        <f t="shared" si="1"/>
        <v>0</v>
      </c>
      <c r="Z16" s="272">
        <v>2673</v>
      </c>
      <c r="AA16" s="272">
        <v>2448</v>
      </c>
      <c r="AB16" s="270">
        <f t="shared" si="2"/>
        <v>91.58249158249158</v>
      </c>
      <c r="AC16" s="271">
        <f t="shared" si="3"/>
        <v>-225</v>
      </c>
      <c r="AD16" s="272">
        <v>1029</v>
      </c>
      <c r="AE16" s="272">
        <v>816</v>
      </c>
      <c r="AF16" s="270">
        <f t="shared" si="4"/>
        <v>79.30029154518951</v>
      </c>
      <c r="AG16" s="271">
        <f t="shared" si="5"/>
        <v>-213</v>
      </c>
      <c r="AH16" s="272">
        <v>696</v>
      </c>
      <c r="AI16" s="269">
        <v>814</v>
      </c>
      <c r="AJ16" s="270">
        <f t="shared" si="6"/>
        <v>116.95402298850574</v>
      </c>
      <c r="AK16" s="271">
        <f t="shared" si="7"/>
        <v>118</v>
      </c>
      <c r="AL16" s="272">
        <v>0</v>
      </c>
      <c r="AM16" s="272">
        <v>0</v>
      </c>
      <c r="AN16" s="270"/>
      <c r="AO16" s="271">
        <f t="shared" si="9"/>
        <v>0</v>
      </c>
      <c r="AP16" s="272">
        <v>0</v>
      </c>
      <c r="AQ16" s="272">
        <v>261</v>
      </c>
      <c r="AR16" s="270"/>
      <c r="AS16" s="271">
        <f t="shared" si="11"/>
        <v>261</v>
      </c>
      <c r="AT16" s="272">
        <v>696</v>
      </c>
      <c r="AU16" s="272">
        <v>553</v>
      </c>
      <c r="AV16" s="270">
        <f t="shared" si="12"/>
        <v>79.45402298850574</v>
      </c>
      <c r="AW16" s="271">
        <f t="shared" si="13"/>
        <v>-143</v>
      </c>
      <c r="AX16" s="272">
        <v>190</v>
      </c>
      <c r="AY16" s="272">
        <v>222</v>
      </c>
      <c r="AZ16" s="274">
        <v>116.8421052631579</v>
      </c>
      <c r="BA16" s="271">
        <v>32</v>
      </c>
      <c r="BB16" s="276">
        <f t="shared" si="14"/>
        <v>-6099</v>
      </c>
      <c r="BC16" s="234">
        <f t="shared" si="14"/>
        <v>-6142</v>
      </c>
      <c r="BD16" s="234">
        <v>6848</v>
      </c>
      <c r="BE16" s="277">
        <v>6742</v>
      </c>
      <c r="BF16" s="278">
        <v>155</v>
      </c>
      <c r="BG16" s="278">
        <v>150</v>
      </c>
      <c r="BH16" s="279">
        <v>96.8</v>
      </c>
      <c r="BI16" s="280">
        <v>-5</v>
      </c>
      <c r="BJ16" s="281">
        <v>534</v>
      </c>
      <c r="BK16" s="272">
        <v>553</v>
      </c>
      <c r="BL16" s="274">
        <v>103.6</v>
      </c>
      <c r="BM16" s="271">
        <v>19</v>
      </c>
      <c r="BN16" s="272">
        <v>409</v>
      </c>
      <c r="BO16" s="272">
        <v>289</v>
      </c>
      <c r="BP16" s="274">
        <v>70.6601466992665</v>
      </c>
      <c r="BQ16" s="271">
        <v>-120</v>
      </c>
      <c r="BR16" s="272">
        <v>309</v>
      </c>
      <c r="BS16" s="272">
        <v>212</v>
      </c>
      <c r="BT16" s="274">
        <v>68.6084142394822</v>
      </c>
      <c r="BU16" s="271">
        <v>-97</v>
      </c>
      <c r="BV16" s="282">
        <v>1912.9511677282378</v>
      </c>
      <c r="BW16" s="272">
        <v>2119.5348837209303</v>
      </c>
      <c r="BX16" s="271">
        <f t="shared" si="15"/>
        <v>206.58371599269253</v>
      </c>
      <c r="BY16" s="272">
        <v>55</v>
      </c>
      <c r="BZ16" s="272">
        <v>65</v>
      </c>
      <c r="CA16" s="274">
        <v>118.2</v>
      </c>
      <c r="CB16" s="271">
        <v>10</v>
      </c>
      <c r="CC16" s="272">
        <v>49</v>
      </c>
      <c r="CD16" s="272">
        <v>2218.82</v>
      </c>
      <c r="CE16" s="272">
        <v>4407.32</v>
      </c>
      <c r="CF16" s="271">
        <v>2188.4999999999995</v>
      </c>
      <c r="CG16" s="283">
        <v>7</v>
      </c>
      <c r="CH16" s="283">
        <v>4</v>
      </c>
      <c r="CI16" s="284">
        <v>-3</v>
      </c>
      <c r="CJ16" s="17"/>
      <c r="CK16" s="17"/>
      <c r="CL16" s="17"/>
      <c r="CM16" s="17"/>
      <c r="CN16" s="11"/>
      <c r="CO16" s="11"/>
    </row>
    <row r="17" spans="1:93" s="13" customFormat="1" ht="21.75" customHeight="1">
      <c r="A17" s="154" t="s">
        <v>123</v>
      </c>
      <c r="B17" s="268">
        <v>2416</v>
      </c>
      <c r="C17" s="269">
        <v>2238</v>
      </c>
      <c r="D17" s="270">
        <v>92.63245033112582</v>
      </c>
      <c r="E17" s="271">
        <v>-178</v>
      </c>
      <c r="F17" s="272">
        <v>1366</v>
      </c>
      <c r="G17" s="272">
        <v>1369</v>
      </c>
      <c r="H17" s="270">
        <v>100.21961932650075</v>
      </c>
      <c r="I17" s="271">
        <v>3</v>
      </c>
      <c r="J17" s="272">
        <v>863</v>
      </c>
      <c r="K17" s="272">
        <v>1031</v>
      </c>
      <c r="L17" s="270">
        <v>119.46697566628042</v>
      </c>
      <c r="M17" s="271">
        <v>168</v>
      </c>
      <c r="N17" s="273">
        <v>20</v>
      </c>
      <c r="O17" s="272">
        <v>18</v>
      </c>
      <c r="P17" s="274">
        <v>90</v>
      </c>
      <c r="Q17" s="275">
        <v>-2</v>
      </c>
      <c r="R17" s="272">
        <v>258</v>
      </c>
      <c r="S17" s="273">
        <v>450</v>
      </c>
      <c r="T17" s="274">
        <v>174.41860465116278</v>
      </c>
      <c r="U17" s="271">
        <v>192</v>
      </c>
      <c r="V17" s="275"/>
      <c r="W17" s="275"/>
      <c r="X17" s="274" t="e">
        <f t="shared" si="0"/>
        <v>#DIV/0!</v>
      </c>
      <c r="Y17" s="275">
        <f t="shared" si="1"/>
        <v>0</v>
      </c>
      <c r="Z17" s="272">
        <v>4740</v>
      </c>
      <c r="AA17" s="272">
        <v>4062</v>
      </c>
      <c r="AB17" s="270">
        <f t="shared" si="2"/>
        <v>85.69620253164557</v>
      </c>
      <c r="AC17" s="271">
        <f t="shared" si="3"/>
        <v>-678</v>
      </c>
      <c r="AD17" s="272">
        <v>2104</v>
      </c>
      <c r="AE17" s="272">
        <v>2091</v>
      </c>
      <c r="AF17" s="270">
        <f t="shared" si="4"/>
        <v>99.38212927756655</v>
      </c>
      <c r="AG17" s="271">
        <f t="shared" si="5"/>
        <v>-13</v>
      </c>
      <c r="AH17" s="272">
        <v>575</v>
      </c>
      <c r="AI17" s="269">
        <v>846</v>
      </c>
      <c r="AJ17" s="270">
        <f t="shared" si="6"/>
        <v>147.1304347826087</v>
      </c>
      <c r="AK17" s="271">
        <f t="shared" si="7"/>
        <v>271</v>
      </c>
      <c r="AL17" s="272">
        <v>102</v>
      </c>
      <c r="AM17" s="272">
        <v>4</v>
      </c>
      <c r="AN17" s="270">
        <f t="shared" si="8"/>
        <v>3.9215686274509802</v>
      </c>
      <c r="AO17" s="271">
        <f t="shared" si="9"/>
        <v>-98</v>
      </c>
      <c r="AP17" s="272">
        <v>65</v>
      </c>
      <c r="AQ17" s="272">
        <v>40</v>
      </c>
      <c r="AR17" s="270">
        <f t="shared" si="10"/>
        <v>61.53846153846154</v>
      </c>
      <c r="AS17" s="271">
        <f t="shared" si="11"/>
        <v>-25</v>
      </c>
      <c r="AT17" s="272">
        <v>408</v>
      </c>
      <c r="AU17" s="272">
        <v>802</v>
      </c>
      <c r="AV17" s="270">
        <f t="shared" si="12"/>
        <v>196.5686274509804</v>
      </c>
      <c r="AW17" s="271">
        <f t="shared" si="13"/>
        <v>394</v>
      </c>
      <c r="AX17" s="272">
        <v>449</v>
      </c>
      <c r="AY17" s="272">
        <v>783</v>
      </c>
      <c r="AZ17" s="274">
        <v>174.38752783964367</v>
      </c>
      <c r="BA17" s="271">
        <v>334</v>
      </c>
      <c r="BB17" s="276">
        <f t="shared" si="14"/>
        <v>-1209</v>
      </c>
      <c r="BC17" s="234">
        <f t="shared" si="14"/>
        <v>-850</v>
      </c>
      <c r="BD17" s="234">
        <v>2558</v>
      </c>
      <c r="BE17" s="277">
        <v>2252</v>
      </c>
      <c r="BF17" s="278">
        <v>244</v>
      </c>
      <c r="BG17" s="278">
        <v>265</v>
      </c>
      <c r="BH17" s="279">
        <v>108.6</v>
      </c>
      <c r="BI17" s="280">
        <v>21</v>
      </c>
      <c r="BJ17" s="281">
        <v>930</v>
      </c>
      <c r="BK17" s="272">
        <v>1210</v>
      </c>
      <c r="BL17" s="274">
        <v>130.1</v>
      </c>
      <c r="BM17" s="271">
        <v>280</v>
      </c>
      <c r="BN17" s="272">
        <v>1067</v>
      </c>
      <c r="BO17" s="272">
        <v>836</v>
      </c>
      <c r="BP17" s="274">
        <v>78.35051546391753</v>
      </c>
      <c r="BQ17" s="271">
        <v>-231</v>
      </c>
      <c r="BR17" s="272">
        <v>805</v>
      </c>
      <c r="BS17" s="272">
        <v>558</v>
      </c>
      <c r="BT17" s="274">
        <v>69.3167701863354</v>
      </c>
      <c r="BU17" s="271">
        <v>-247</v>
      </c>
      <c r="BV17" s="282">
        <v>1464.3211100099109</v>
      </c>
      <c r="BW17" s="272">
        <v>1556.993006993007</v>
      </c>
      <c r="BX17" s="271">
        <f t="shared" si="15"/>
        <v>92.67189698309608</v>
      </c>
      <c r="BY17" s="272">
        <v>38</v>
      </c>
      <c r="BZ17" s="272">
        <v>136</v>
      </c>
      <c r="CA17" s="274">
        <v>357.9</v>
      </c>
      <c r="CB17" s="271">
        <v>98</v>
      </c>
      <c r="CC17" s="272">
        <v>91</v>
      </c>
      <c r="CD17" s="272">
        <v>2161.18</v>
      </c>
      <c r="CE17" s="272">
        <v>3407.35</v>
      </c>
      <c r="CF17" s="271">
        <v>1246.17</v>
      </c>
      <c r="CG17" s="283">
        <v>28</v>
      </c>
      <c r="CH17" s="283">
        <v>6</v>
      </c>
      <c r="CI17" s="284">
        <v>-22</v>
      </c>
      <c r="CJ17" s="17"/>
      <c r="CK17" s="17"/>
      <c r="CL17" s="17"/>
      <c r="CM17" s="17"/>
      <c r="CN17" s="11"/>
      <c r="CO17" s="11"/>
    </row>
    <row r="18" spans="1:93" s="13" customFormat="1" ht="21.75" customHeight="1">
      <c r="A18" s="154" t="s">
        <v>124</v>
      </c>
      <c r="B18" s="268">
        <v>1781</v>
      </c>
      <c r="C18" s="269">
        <v>1828</v>
      </c>
      <c r="D18" s="270">
        <v>102.63896687254352</v>
      </c>
      <c r="E18" s="271">
        <v>47</v>
      </c>
      <c r="F18" s="272">
        <v>907</v>
      </c>
      <c r="G18" s="272">
        <v>1130</v>
      </c>
      <c r="H18" s="270">
        <v>124.58654906284454</v>
      </c>
      <c r="I18" s="271">
        <v>223</v>
      </c>
      <c r="J18" s="272">
        <v>542</v>
      </c>
      <c r="K18" s="272">
        <v>876</v>
      </c>
      <c r="L18" s="270">
        <v>161.62361623616238</v>
      </c>
      <c r="M18" s="271">
        <v>334</v>
      </c>
      <c r="N18" s="273">
        <v>26</v>
      </c>
      <c r="O18" s="272">
        <v>33</v>
      </c>
      <c r="P18" s="274">
        <v>126.92307692307692</v>
      </c>
      <c r="Q18" s="275">
        <v>7</v>
      </c>
      <c r="R18" s="272">
        <v>174</v>
      </c>
      <c r="S18" s="273">
        <v>311</v>
      </c>
      <c r="T18" s="274">
        <v>178.73563218390805</v>
      </c>
      <c r="U18" s="271">
        <v>137</v>
      </c>
      <c r="V18" s="275"/>
      <c r="W18" s="275"/>
      <c r="X18" s="274" t="e">
        <f t="shared" si="0"/>
        <v>#DIV/0!</v>
      </c>
      <c r="Y18" s="275">
        <f t="shared" si="1"/>
        <v>0</v>
      </c>
      <c r="Z18" s="272">
        <v>5696</v>
      </c>
      <c r="AA18" s="272">
        <v>6595</v>
      </c>
      <c r="AB18" s="270">
        <f t="shared" si="2"/>
        <v>115.78300561797752</v>
      </c>
      <c r="AC18" s="271">
        <f t="shared" si="3"/>
        <v>899</v>
      </c>
      <c r="AD18" s="272">
        <v>1657</v>
      </c>
      <c r="AE18" s="272">
        <v>1752</v>
      </c>
      <c r="AF18" s="270">
        <f t="shared" si="4"/>
        <v>105.73325286662643</v>
      </c>
      <c r="AG18" s="271">
        <f t="shared" si="5"/>
        <v>95</v>
      </c>
      <c r="AH18" s="272">
        <v>637</v>
      </c>
      <c r="AI18" s="269">
        <v>1083</v>
      </c>
      <c r="AJ18" s="270">
        <f t="shared" si="6"/>
        <v>170.01569858712716</v>
      </c>
      <c r="AK18" s="271">
        <f t="shared" si="7"/>
        <v>446</v>
      </c>
      <c r="AL18" s="272">
        <v>81</v>
      </c>
      <c r="AM18" s="272">
        <v>261</v>
      </c>
      <c r="AN18" s="270">
        <f t="shared" si="8"/>
        <v>322.22222222222223</v>
      </c>
      <c r="AO18" s="271">
        <f t="shared" si="9"/>
        <v>180</v>
      </c>
      <c r="AP18" s="272">
        <v>82</v>
      </c>
      <c r="AQ18" s="272">
        <v>158</v>
      </c>
      <c r="AR18" s="270">
        <f t="shared" si="10"/>
        <v>192.6829268292683</v>
      </c>
      <c r="AS18" s="271">
        <f t="shared" si="11"/>
        <v>76</v>
      </c>
      <c r="AT18" s="272">
        <v>474</v>
      </c>
      <c r="AU18" s="272">
        <v>664</v>
      </c>
      <c r="AV18" s="270">
        <f t="shared" si="12"/>
        <v>140.084388185654</v>
      </c>
      <c r="AW18" s="271">
        <f t="shared" si="13"/>
        <v>190</v>
      </c>
      <c r="AX18" s="272">
        <v>265</v>
      </c>
      <c r="AY18" s="272">
        <v>614</v>
      </c>
      <c r="AZ18" s="274">
        <v>231.69811320754715</v>
      </c>
      <c r="BA18" s="271">
        <v>349</v>
      </c>
      <c r="BB18" s="276">
        <f t="shared" si="14"/>
        <v>-2476</v>
      </c>
      <c r="BC18" s="234">
        <f t="shared" si="14"/>
        <v>-2373</v>
      </c>
      <c r="BD18" s="234">
        <v>3396</v>
      </c>
      <c r="BE18" s="277">
        <v>3463</v>
      </c>
      <c r="BF18" s="278">
        <v>129</v>
      </c>
      <c r="BG18" s="278">
        <v>158</v>
      </c>
      <c r="BH18" s="279">
        <v>122.5</v>
      </c>
      <c r="BI18" s="280">
        <v>29</v>
      </c>
      <c r="BJ18" s="281">
        <v>610</v>
      </c>
      <c r="BK18" s="272">
        <v>916</v>
      </c>
      <c r="BL18" s="274">
        <v>150.2</v>
      </c>
      <c r="BM18" s="271">
        <v>306</v>
      </c>
      <c r="BN18" s="272">
        <v>861</v>
      </c>
      <c r="BO18" s="272">
        <v>738</v>
      </c>
      <c r="BP18" s="274">
        <v>85.71428571428571</v>
      </c>
      <c r="BQ18" s="271">
        <v>-123</v>
      </c>
      <c r="BR18" s="272">
        <v>664</v>
      </c>
      <c r="BS18" s="272">
        <v>577</v>
      </c>
      <c r="BT18" s="274">
        <v>86.8975903614458</v>
      </c>
      <c r="BU18" s="271">
        <v>-87</v>
      </c>
      <c r="BV18" s="282">
        <v>1462.8440366972477</v>
      </c>
      <c r="BW18" s="272">
        <v>1801.8242122719735</v>
      </c>
      <c r="BX18" s="271">
        <f t="shared" si="15"/>
        <v>338.98017557472576</v>
      </c>
      <c r="BY18" s="272">
        <v>22</v>
      </c>
      <c r="BZ18" s="272">
        <v>43</v>
      </c>
      <c r="CA18" s="274">
        <v>195.5</v>
      </c>
      <c r="CB18" s="271">
        <v>21</v>
      </c>
      <c r="CC18" s="272">
        <v>72</v>
      </c>
      <c r="CD18" s="272">
        <v>3216.32</v>
      </c>
      <c r="CE18" s="272">
        <v>3367.7</v>
      </c>
      <c r="CF18" s="271">
        <v>151.37999999999965</v>
      </c>
      <c r="CG18" s="283">
        <v>39</v>
      </c>
      <c r="CH18" s="283">
        <v>17</v>
      </c>
      <c r="CI18" s="284">
        <v>-22</v>
      </c>
      <c r="CJ18" s="17"/>
      <c r="CK18" s="17"/>
      <c r="CL18" s="17"/>
      <c r="CM18" s="17"/>
      <c r="CN18" s="11"/>
      <c r="CO18" s="11"/>
    </row>
    <row r="19" spans="1:93" s="13" customFormat="1" ht="21.75" customHeight="1">
      <c r="A19" s="154" t="s">
        <v>125</v>
      </c>
      <c r="B19" s="268">
        <v>3720</v>
      </c>
      <c r="C19" s="269">
        <v>3088</v>
      </c>
      <c r="D19" s="270">
        <v>83.01075268817203</v>
      </c>
      <c r="E19" s="271">
        <v>-632</v>
      </c>
      <c r="F19" s="272">
        <v>1865</v>
      </c>
      <c r="G19" s="272">
        <v>1890</v>
      </c>
      <c r="H19" s="270">
        <v>101.34048257372655</v>
      </c>
      <c r="I19" s="271">
        <v>25</v>
      </c>
      <c r="J19" s="272">
        <v>1666</v>
      </c>
      <c r="K19" s="272">
        <v>1540</v>
      </c>
      <c r="L19" s="270">
        <v>92.43697478991596</v>
      </c>
      <c r="M19" s="271">
        <v>-126</v>
      </c>
      <c r="N19" s="273">
        <v>57</v>
      </c>
      <c r="O19" s="272">
        <v>76</v>
      </c>
      <c r="P19" s="274">
        <v>133.33333333333331</v>
      </c>
      <c r="Q19" s="275">
        <v>19</v>
      </c>
      <c r="R19" s="272">
        <v>519</v>
      </c>
      <c r="S19" s="273">
        <v>580</v>
      </c>
      <c r="T19" s="274">
        <v>111.7533718689788</v>
      </c>
      <c r="U19" s="271">
        <v>61</v>
      </c>
      <c r="V19" s="275"/>
      <c r="W19" s="275"/>
      <c r="X19" s="274" t="e">
        <f t="shared" si="0"/>
        <v>#DIV/0!</v>
      </c>
      <c r="Y19" s="275">
        <f t="shared" si="1"/>
        <v>0</v>
      </c>
      <c r="Z19" s="272">
        <v>6168</v>
      </c>
      <c r="AA19" s="272">
        <v>5270</v>
      </c>
      <c r="AB19" s="270">
        <f t="shared" si="2"/>
        <v>85.44098573281453</v>
      </c>
      <c r="AC19" s="271">
        <f t="shared" si="3"/>
        <v>-898</v>
      </c>
      <c r="AD19" s="272">
        <v>3351</v>
      </c>
      <c r="AE19" s="272">
        <v>2866</v>
      </c>
      <c r="AF19" s="270">
        <f t="shared" si="4"/>
        <v>85.52670844524023</v>
      </c>
      <c r="AG19" s="271">
        <f t="shared" si="5"/>
        <v>-485</v>
      </c>
      <c r="AH19" s="272">
        <v>1439</v>
      </c>
      <c r="AI19" s="269">
        <v>1284</v>
      </c>
      <c r="AJ19" s="270">
        <f t="shared" si="6"/>
        <v>89.22863099374567</v>
      </c>
      <c r="AK19" s="271">
        <f t="shared" si="7"/>
        <v>-155</v>
      </c>
      <c r="AL19" s="272">
        <v>560</v>
      </c>
      <c r="AM19" s="272">
        <v>165</v>
      </c>
      <c r="AN19" s="270">
        <f t="shared" si="8"/>
        <v>29.464285714285715</v>
      </c>
      <c r="AO19" s="271">
        <f t="shared" si="9"/>
        <v>-395</v>
      </c>
      <c r="AP19" s="272">
        <v>160</v>
      </c>
      <c r="AQ19" s="272">
        <v>196</v>
      </c>
      <c r="AR19" s="270">
        <f t="shared" si="10"/>
        <v>122.50000000000001</v>
      </c>
      <c r="AS19" s="271">
        <f t="shared" si="11"/>
        <v>36</v>
      </c>
      <c r="AT19" s="272">
        <v>719</v>
      </c>
      <c r="AU19" s="272">
        <v>923</v>
      </c>
      <c r="AV19" s="270">
        <f t="shared" si="12"/>
        <v>128.37273991655076</v>
      </c>
      <c r="AW19" s="271">
        <f t="shared" si="13"/>
        <v>204</v>
      </c>
      <c r="AX19" s="272">
        <v>744</v>
      </c>
      <c r="AY19" s="272">
        <v>1034</v>
      </c>
      <c r="AZ19" s="274">
        <v>138.97849462365593</v>
      </c>
      <c r="BA19" s="271">
        <v>290</v>
      </c>
      <c r="BB19" s="276">
        <f t="shared" si="14"/>
        <v>-2402</v>
      </c>
      <c r="BC19" s="234">
        <f t="shared" si="14"/>
        <v>-2597</v>
      </c>
      <c r="BD19" s="234">
        <v>4563</v>
      </c>
      <c r="BE19" s="277">
        <v>4514</v>
      </c>
      <c r="BF19" s="278">
        <v>490</v>
      </c>
      <c r="BG19" s="278">
        <v>504</v>
      </c>
      <c r="BH19" s="279">
        <v>102.9</v>
      </c>
      <c r="BI19" s="280">
        <v>14</v>
      </c>
      <c r="BJ19" s="281">
        <v>1885</v>
      </c>
      <c r="BK19" s="272">
        <v>2302</v>
      </c>
      <c r="BL19" s="274">
        <v>122.1</v>
      </c>
      <c r="BM19" s="271">
        <v>417</v>
      </c>
      <c r="BN19" s="272">
        <v>1559</v>
      </c>
      <c r="BO19" s="272">
        <v>1171</v>
      </c>
      <c r="BP19" s="274">
        <v>75.11225144323285</v>
      </c>
      <c r="BQ19" s="271">
        <v>-388</v>
      </c>
      <c r="BR19" s="272">
        <v>1247</v>
      </c>
      <c r="BS19" s="272">
        <v>983</v>
      </c>
      <c r="BT19" s="274">
        <v>78.82919005613472</v>
      </c>
      <c r="BU19" s="271">
        <v>-264</v>
      </c>
      <c r="BV19" s="282">
        <v>1427.0360110803324</v>
      </c>
      <c r="BW19" s="272">
        <v>2023.891129032258</v>
      </c>
      <c r="BX19" s="271">
        <f t="shared" si="15"/>
        <v>596.8551179519256</v>
      </c>
      <c r="BY19" s="272">
        <v>88</v>
      </c>
      <c r="BZ19" s="272">
        <v>133</v>
      </c>
      <c r="CA19" s="274">
        <v>151.1</v>
      </c>
      <c r="CB19" s="271">
        <v>45</v>
      </c>
      <c r="CC19" s="272">
        <v>106</v>
      </c>
      <c r="CD19" s="272">
        <v>3149.15</v>
      </c>
      <c r="CE19" s="272">
        <v>4696.64</v>
      </c>
      <c r="CF19" s="271">
        <v>1547.4900000000002</v>
      </c>
      <c r="CG19" s="283">
        <v>18</v>
      </c>
      <c r="CH19" s="283">
        <v>9</v>
      </c>
      <c r="CI19" s="284">
        <v>-9</v>
      </c>
      <c r="CJ19" s="17"/>
      <c r="CK19" s="17"/>
      <c r="CL19" s="17"/>
      <c r="CM19" s="17"/>
      <c r="CN19" s="11"/>
      <c r="CO19" s="11"/>
    </row>
    <row r="20" spans="1:93" s="18" customFormat="1" ht="21.75" customHeight="1">
      <c r="A20" s="155" t="s">
        <v>126</v>
      </c>
      <c r="B20" s="268">
        <v>1490</v>
      </c>
      <c r="C20" s="269">
        <v>1059</v>
      </c>
      <c r="D20" s="270">
        <v>71.0738255033557</v>
      </c>
      <c r="E20" s="271">
        <v>-431</v>
      </c>
      <c r="F20" s="272">
        <v>837</v>
      </c>
      <c r="G20" s="272">
        <v>683</v>
      </c>
      <c r="H20" s="270">
        <v>81.60095579450419</v>
      </c>
      <c r="I20" s="271">
        <v>-154</v>
      </c>
      <c r="J20" s="272">
        <v>457</v>
      </c>
      <c r="K20" s="272">
        <v>547</v>
      </c>
      <c r="L20" s="270">
        <v>119.69365426695842</v>
      </c>
      <c r="M20" s="271">
        <v>90</v>
      </c>
      <c r="N20" s="273">
        <v>48</v>
      </c>
      <c r="O20" s="272">
        <v>14</v>
      </c>
      <c r="P20" s="274">
        <v>29.166666666666668</v>
      </c>
      <c r="Q20" s="275">
        <v>-34</v>
      </c>
      <c r="R20" s="272">
        <v>144</v>
      </c>
      <c r="S20" s="273">
        <v>168</v>
      </c>
      <c r="T20" s="274">
        <v>116.66666666666667</v>
      </c>
      <c r="U20" s="271">
        <v>24</v>
      </c>
      <c r="V20" s="275"/>
      <c r="W20" s="275"/>
      <c r="X20" s="274" t="e">
        <f t="shared" si="0"/>
        <v>#DIV/0!</v>
      </c>
      <c r="Y20" s="275" t="s">
        <v>19</v>
      </c>
      <c r="Z20" s="272">
        <v>3248</v>
      </c>
      <c r="AA20" s="272">
        <v>3091</v>
      </c>
      <c r="AB20" s="270">
        <f t="shared" si="2"/>
        <v>95.16625615763546</v>
      </c>
      <c r="AC20" s="271">
        <f t="shared" si="3"/>
        <v>-157</v>
      </c>
      <c r="AD20" s="272">
        <v>1398</v>
      </c>
      <c r="AE20" s="272">
        <v>978</v>
      </c>
      <c r="AF20" s="270">
        <f t="shared" si="4"/>
        <v>69.95708154506438</v>
      </c>
      <c r="AG20" s="271">
        <f t="shared" si="5"/>
        <v>-420</v>
      </c>
      <c r="AH20" s="272">
        <v>954</v>
      </c>
      <c r="AI20" s="269">
        <v>1209</v>
      </c>
      <c r="AJ20" s="270">
        <f t="shared" si="6"/>
        <v>126.72955974842768</v>
      </c>
      <c r="AK20" s="271">
        <f t="shared" si="7"/>
        <v>255</v>
      </c>
      <c r="AL20" s="272">
        <v>140</v>
      </c>
      <c r="AM20" s="272">
        <v>270</v>
      </c>
      <c r="AN20" s="270">
        <f t="shared" si="8"/>
        <v>192.85714285714286</v>
      </c>
      <c r="AO20" s="271">
        <f t="shared" si="9"/>
        <v>130</v>
      </c>
      <c r="AP20" s="272">
        <v>0</v>
      </c>
      <c r="AQ20" s="272">
        <v>44</v>
      </c>
      <c r="AR20" s="270"/>
      <c r="AS20" s="271">
        <f t="shared" si="11"/>
        <v>44</v>
      </c>
      <c r="AT20" s="272">
        <v>814</v>
      </c>
      <c r="AU20" s="272">
        <v>895</v>
      </c>
      <c r="AV20" s="270">
        <f t="shared" si="12"/>
        <v>109.95085995085996</v>
      </c>
      <c r="AW20" s="271">
        <f t="shared" si="13"/>
        <v>81</v>
      </c>
      <c r="AX20" s="272">
        <v>275</v>
      </c>
      <c r="AY20" s="272">
        <v>462</v>
      </c>
      <c r="AZ20" s="274">
        <v>168</v>
      </c>
      <c r="BA20" s="271">
        <v>187</v>
      </c>
      <c r="BB20" s="276">
        <f t="shared" si="14"/>
        <v>-1463</v>
      </c>
      <c r="BC20" s="234">
        <f t="shared" si="14"/>
        <v>-2154</v>
      </c>
      <c r="BD20" s="234">
        <v>2397</v>
      </c>
      <c r="BE20" s="277">
        <v>2796</v>
      </c>
      <c r="BF20" s="278">
        <v>161</v>
      </c>
      <c r="BG20" s="278">
        <v>184</v>
      </c>
      <c r="BH20" s="279">
        <v>114.3</v>
      </c>
      <c r="BI20" s="280">
        <v>23</v>
      </c>
      <c r="BJ20" s="281">
        <v>566</v>
      </c>
      <c r="BK20" s="272">
        <v>630</v>
      </c>
      <c r="BL20" s="274">
        <v>111.3</v>
      </c>
      <c r="BM20" s="271">
        <v>64</v>
      </c>
      <c r="BN20" s="272">
        <v>556</v>
      </c>
      <c r="BO20" s="272">
        <v>417</v>
      </c>
      <c r="BP20" s="274">
        <v>75</v>
      </c>
      <c r="BQ20" s="271">
        <v>-139</v>
      </c>
      <c r="BR20" s="272">
        <v>404</v>
      </c>
      <c r="BS20" s="272">
        <v>304</v>
      </c>
      <c r="BT20" s="274">
        <v>75.24752475247524</v>
      </c>
      <c r="BU20" s="271">
        <v>-100</v>
      </c>
      <c r="BV20" s="282">
        <v>1860.1785714285713</v>
      </c>
      <c r="BW20" s="272">
        <v>2437.777777777778</v>
      </c>
      <c r="BX20" s="271">
        <f t="shared" si="15"/>
        <v>577.5992063492065</v>
      </c>
      <c r="BY20" s="272">
        <v>34</v>
      </c>
      <c r="BZ20" s="272">
        <v>28</v>
      </c>
      <c r="CA20" s="274">
        <v>82.4</v>
      </c>
      <c r="CB20" s="271">
        <v>-6</v>
      </c>
      <c r="CC20" s="272">
        <v>91</v>
      </c>
      <c r="CD20" s="272">
        <v>1984.29</v>
      </c>
      <c r="CE20" s="272">
        <v>12403.14</v>
      </c>
      <c r="CF20" s="271">
        <v>10418.849999999999</v>
      </c>
      <c r="CG20" s="283">
        <v>16</v>
      </c>
      <c r="CH20" s="283">
        <v>15</v>
      </c>
      <c r="CI20" s="284">
        <v>-1</v>
      </c>
      <c r="CJ20" s="17"/>
      <c r="CK20" s="17"/>
      <c r="CL20" s="17"/>
      <c r="CM20" s="17"/>
      <c r="CN20" s="11"/>
      <c r="CO20" s="11"/>
    </row>
    <row r="21" spans="1:93" s="13" customFormat="1" ht="21.75" customHeight="1">
      <c r="A21" s="154" t="s">
        <v>127</v>
      </c>
      <c r="B21" s="268">
        <v>883</v>
      </c>
      <c r="C21" s="269">
        <v>670</v>
      </c>
      <c r="D21" s="270">
        <v>75.87768969422424</v>
      </c>
      <c r="E21" s="271">
        <v>-213</v>
      </c>
      <c r="F21" s="272">
        <v>393</v>
      </c>
      <c r="G21" s="272">
        <v>408</v>
      </c>
      <c r="H21" s="270">
        <v>103.81679389312977</v>
      </c>
      <c r="I21" s="271">
        <v>15</v>
      </c>
      <c r="J21" s="272">
        <v>337</v>
      </c>
      <c r="K21" s="272">
        <v>305</v>
      </c>
      <c r="L21" s="270">
        <v>90.50445103857567</v>
      </c>
      <c r="M21" s="271">
        <v>-32</v>
      </c>
      <c r="N21" s="273">
        <v>15</v>
      </c>
      <c r="O21" s="272">
        <v>6</v>
      </c>
      <c r="P21" s="274">
        <v>40</v>
      </c>
      <c r="Q21" s="275">
        <v>-9</v>
      </c>
      <c r="R21" s="272">
        <v>83</v>
      </c>
      <c r="S21" s="273">
        <v>107</v>
      </c>
      <c r="T21" s="274">
        <v>128.91566265060243</v>
      </c>
      <c r="U21" s="271">
        <v>24</v>
      </c>
      <c r="V21" s="275"/>
      <c r="W21" s="275"/>
      <c r="X21" s="274" t="e">
        <f t="shared" si="0"/>
        <v>#DIV/0!</v>
      </c>
      <c r="Y21" s="275">
        <f aca="true" t="shared" si="16" ref="Y21:Y33">W21-V21</f>
        <v>0</v>
      </c>
      <c r="Z21" s="272">
        <v>1722</v>
      </c>
      <c r="AA21" s="272">
        <v>1535</v>
      </c>
      <c r="AB21" s="270">
        <f t="shared" si="2"/>
        <v>89.14053426248549</v>
      </c>
      <c r="AC21" s="271">
        <f t="shared" si="3"/>
        <v>-187</v>
      </c>
      <c r="AD21" s="272">
        <v>792</v>
      </c>
      <c r="AE21" s="272">
        <v>635</v>
      </c>
      <c r="AF21" s="270">
        <f t="shared" si="4"/>
        <v>80.17676767676768</v>
      </c>
      <c r="AG21" s="271">
        <f t="shared" si="5"/>
        <v>-157</v>
      </c>
      <c r="AH21" s="272">
        <v>425</v>
      </c>
      <c r="AI21" s="269">
        <v>408</v>
      </c>
      <c r="AJ21" s="270">
        <f t="shared" si="6"/>
        <v>96</v>
      </c>
      <c r="AK21" s="271">
        <f t="shared" si="7"/>
        <v>-17</v>
      </c>
      <c r="AL21" s="272">
        <v>15</v>
      </c>
      <c r="AM21" s="272">
        <v>80</v>
      </c>
      <c r="AN21" s="270">
        <f t="shared" si="8"/>
        <v>533.3333333333333</v>
      </c>
      <c r="AO21" s="271">
        <f t="shared" si="9"/>
        <v>65</v>
      </c>
      <c r="AP21" s="272">
        <v>15</v>
      </c>
      <c r="AQ21" s="272">
        <v>43</v>
      </c>
      <c r="AR21" s="270">
        <f t="shared" si="10"/>
        <v>286.6666666666667</v>
      </c>
      <c r="AS21" s="271">
        <f t="shared" si="11"/>
        <v>28</v>
      </c>
      <c r="AT21" s="272">
        <v>395</v>
      </c>
      <c r="AU21" s="272">
        <v>285</v>
      </c>
      <c r="AV21" s="270">
        <f t="shared" si="12"/>
        <v>72.15189873417721</v>
      </c>
      <c r="AW21" s="271">
        <f t="shared" si="13"/>
        <v>-110</v>
      </c>
      <c r="AX21" s="272">
        <v>347</v>
      </c>
      <c r="AY21" s="272">
        <v>419</v>
      </c>
      <c r="AZ21" s="274">
        <v>120.74927953890491</v>
      </c>
      <c r="BA21" s="271">
        <v>72</v>
      </c>
      <c r="BB21" s="276">
        <f t="shared" si="14"/>
        <v>-4804</v>
      </c>
      <c r="BC21" s="234">
        <f t="shared" si="14"/>
        <v>-4370</v>
      </c>
      <c r="BD21" s="234">
        <v>5375</v>
      </c>
      <c r="BE21" s="277">
        <v>4751</v>
      </c>
      <c r="BF21" s="278">
        <v>88</v>
      </c>
      <c r="BG21" s="278">
        <v>98</v>
      </c>
      <c r="BH21" s="279">
        <v>111.4</v>
      </c>
      <c r="BI21" s="280">
        <v>10</v>
      </c>
      <c r="BJ21" s="281">
        <v>345</v>
      </c>
      <c r="BK21" s="272">
        <v>357</v>
      </c>
      <c r="BL21" s="274">
        <v>103.5</v>
      </c>
      <c r="BM21" s="271">
        <v>12</v>
      </c>
      <c r="BN21" s="272">
        <v>312</v>
      </c>
      <c r="BO21" s="272">
        <v>289</v>
      </c>
      <c r="BP21" s="274">
        <v>92.62820512820514</v>
      </c>
      <c r="BQ21" s="271">
        <v>-23</v>
      </c>
      <c r="BR21" s="272">
        <v>229</v>
      </c>
      <c r="BS21" s="272">
        <v>210</v>
      </c>
      <c r="BT21" s="274">
        <v>91.70305676855895</v>
      </c>
      <c r="BU21" s="271">
        <v>-19</v>
      </c>
      <c r="BV21" s="282">
        <v>1635.3276353276353</v>
      </c>
      <c r="BW21" s="272">
        <v>2089.777777777778</v>
      </c>
      <c r="BX21" s="271">
        <f t="shared" si="15"/>
        <v>454.4501424501425</v>
      </c>
      <c r="BY21" s="272">
        <v>13</v>
      </c>
      <c r="BZ21" s="272">
        <v>18</v>
      </c>
      <c r="CA21" s="274">
        <v>138.5</v>
      </c>
      <c r="CB21" s="271">
        <v>5</v>
      </c>
      <c r="CC21" s="272">
        <v>137</v>
      </c>
      <c r="CD21" s="272">
        <v>1855.84</v>
      </c>
      <c r="CE21" s="272">
        <v>3877.17</v>
      </c>
      <c r="CF21" s="271">
        <v>2021.3300000000002</v>
      </c>
      <c r="CG21" s="283">
        <v>24</v>
      </c>
      <c r="CH21" s="283">
        <v>16</v>
      </c>
      <c r="CI21" s="284">
        <v>-8</v>
      </c>
      <c r="CJ21" s="17"/>
      <c r="CK21" s="17"/>
      <c r="CL21" s="17"/>
      <c r="CM21" s="17"/>
      <c r="CN21" s="11"/>
      <c r="CO21" s="11"/>
    </row>
    <row r="22" spans="1:93" s="13" customFormat="1" ht="21.75" customHeight="1">
      <c r="A22" s="154" t="s">
        <v>128</v>
      </c>
      <c r="B22" s="268">
        <v>171</v>
      </c>
      <c r="C22" s="269">
        <v>148</v>
      </c>
      <c r="D22" s="270">
        <v>86.54970760233918</v>
      </c>
      <c r="E22" s="271">
        <v>-23</v>
      </c>
      <c r="F22" s="272">
        <v>87</v>
      </c>
      <c r="G22" s="272">
        <v>93</v>
      </c>
      <c r="H22" s="270">
        <v>106.89655172413792</v>
      </c>
      <c r="I22" s="271">
        <v>6</v>
      </c>
      <c r="J22" s="272">
        <v>38</v>
      </c>
      <c r="K22" s="272">
        <v>47</v>
      </c>
      <c r="L22" s="270">
        <v>123.6842105263158</v>
      </c>
      <c r="M22" s="271">
        <v>9</v>
      </c>
      <c r="N22" s="273">
        <v>0</v>
      </c>
      <c r="O22" s="272">
        <v>0</v>
      </c>
      <c r="P22" s="274"/>
      <c r="Q22" s="275">
        <v>0</v>
      </c>
      <c r="R22" s="272">
        <v>23</v>
      </c>
      <c r="S22" s="273">
        <v>40</v>
      </c>
      <c r="T22" s="274">
        <v>173.91304347826087</v>
      </c>
      <c r="U22" s="271">
        <v>17</v>
      </c>
      <c r="V22" s="275"/>
      <c r="W22" s="275"/>
      <c r="X22" s="274" t="e">
        <f t="shared" si="0"/>
        <v>#DIV/0!</v>
      </c>
      <c r="Y22" s="275">
        <f t="shared" si="16"/>
        <v>0</v>
      </c>
      <c r="Z22" s="272">
        <v>757</v>
      </c>
      <c r="AA22" s="272">
        <v>648</v>
      </c>
      <c r="AB22" s="270">
        <f t="shared" si="2"/>
        <v>85.60105680317041</v>
      </c>
      <c r="AC22" s="271">
        <f t="shared" si="3"/>
        <v>-109</v>
      </c>
      <c r="AD22" s="272">
        <v>154</v>
      </c>
      <c r="AE22" s="272">
        <v>137</v>
      </c>
      <c r="AF22" s="270">
        <f t="shared" si="4"/>
        <v>88.96103896103897</v>
      </c>
      <c r="AG22" s="271">
        <f t="shared" si="5"/>
        <v>-17</v>
      </c>
      <c r="AH22" s="272">
        <v>0</v>
      </c>
      <c r="AI22" s="269">
        <v>164</v>
      </c>
      <c r="AJ22" s="270"/>
      <c r="AK22" s="271">
        <f t="shared" si="7"/>
        <v>164</v>
      </c>
      <c r="AL22" s="272">
        <v>0</v>
      </c>
      <c r="AM22" s="272">
        <v>164</v>
      </c>
      <c r="AN22" s="270"/>
      <c r="AO22" s="271">
        <f t="shared" si="9"/>
        <v>164</v>
      </c>
      <c r="AP22" s="272">
        <v>0</v>
      </c>
      <c r="AQ22" s="272">
        <v>0</v>
      </c>
      <c r="AR22" s="270"/>
      <c r="AS22" s="271">
        <f t="shared" si="11"/>
        <v>0</v>
      </c>
      <c r="AT22" s="272">
        <v>0</v>
      </c>
      <c r="AU22" s="272">
        <v>0</v>
      </c>
      <c r="AV22" s="270"/>
      <c r="AW22" s="271">
        <f t="shared" si="13"/>
        <v>0</v>
      </c>
      <c r="AX22" s="272">
        <v>26</v>
      </c>
      <c r="AY22" s="272">
        <v>41</v>
      </c>
      <c r="AZ22" s="274">
        <v>157.69230769230768</v>
      </c>
      <c r="BA22" s="271">
        <v>15</v>
      </c>
      <c r="BB22" s="276">
        <f t="shared" si="14"/>
        <v>-3686</v>
      </c>
      <c r="BC22" s="234">
        <f t="shared" si="14"/>
        <v>-3508</v>
      </c>
      <c r="BD22" s="234">
        <v>3773</v>
      </c>
      <c r="BE22" s="277">
        <v>3588</v>
      </c>
      <c r="BF22" s="278">
        <v>28</v>
      </c>
      <c r="BG22" s="278">
        <v>43</v>
      </c>
      <c r="BH22" s="279">
        <v>153.6</v>
      </c>
      <c r="BI22" s="280">
        <v>15</v>
      </c>
      <c r="BJ22" s="281">
        <v>53</v>
      </c>
      <c r="BK22" s="272">
        <v>63</v>
      </c>
      <c r="BL22" s="274">
        <v>118.9</v>
      </c>
      <c r="BM22" s="271">
        <v>10</v>
      </c>
      <c r="BN22" s="272">
        <v>84</v>
      </c>
      <c r="BO22" s="272">
        <v>68</v>
      </c>
      <c r="BP22" s="274">
        <v>80.95238095238095</v>
      </c>
      <c r="BQ22" s="271">
        <v>-16</v>
      </c>
      <c r="BR22" s="272">
        <v>65</v>
      </c>
      <c r="BS22" s="272">
        <v>40</v>
      </c>
      <c r="BT22" s="274">
        <v>61.53846153846154</v>
      </c>
      <c r="BU22" s="271">
        <v>-25</v>
      </c>
      <c r="BV22" s="282">
        <v>1453.8461538461538</v>
      </c>
      <c r="BW22" s="272">
        <v>1605.4054054054054</v>
      </c>
      <c r="BX22" s="271">
        <f t="shared" si="15"/>
        <v>151.5592515592516</v>
      </c>
      <c r="BY22" s="272">
        <v>3</v>
      </c>
      <c r="BZ22" s="272">
        <v>8</v>
      </c>
      <c r="CA22" s="274">
        <v>266.7</v>
      </c>
      <c r="CB22" s="271">
        <v>5</v>
      </c>
      <c r="CC22" s="272">
        <v>17</v>
      </c>
      <c r="CD22" s="272">
        <v>2833.33</v>
      </c>
      <c r="CE22" s="272">
        <v>3687.5</v>
      </c>
      <c r="CF22" s="271">
        <v>854.1700000000001</v>
      </c>
      <c r="CG22" s="283">
        <v>28</v>
      </c>
      <c r="CH22" s="283">
        <v>9</v>
      </c>
      <c r="CI22" s="284">
        <v>-19</v>
      </c>
      <c r="CJ22" s="17"/>
      <c r="CK22" s="17"/>
      <c r="CL22" s="17"/>
      <c r="CM22" s="17"/>
      <c r="CN22" s="11"/>
      <c r="CO22" s="11"/>
    </row>
    <row r="23" spans="1:93" s="13" customFormat="1" ht="21.75" customHeight="1">
      <c r="A23" s="154" t="s">
        <v>129</v>
      </c>
      <c r="B23" s="268">
        <v>9931</v>
      </c>
      <c r="C23" s="269">
        <v>8190</v>
      </c>
      <c r="D23" s="270">
        <v>82.46903635082067</v>
      </c>
      <c r="E23" s="271">
        <v>-1741</v>
      </c>
      <c r="F23" s="272">
        <v>4690</v>
      </c>
      <c r="G23" s="272">
        <v>4599</v>
      </c>
      <c r="H23" s="270">
        <v>98.05970149253731</v>
      </c>
      <c r="I23" s="271">
        <v>-91</v>
      </c>
      <c r="J23" s="272">
        <v>1877</v>
      </c>
      <c r="K23" s="272">
        <v>2821</v>
      </c>
      <c r="L23" s="270">
        <v>150.29302077783697</v>
      </c>
      <c r="M23" s="271">
        <v>944</v>
      </c>
      <c r="N23" s="273">
        <v>62</v>
      </c>
      <c r="O23" s="272">
        <v>73</v>
      </c>
      <c r="P23" s="274">
        <v>117.74193548387098</v>
      </c>
      <c r="Q23" s="275">
        <v>11</v>
      </c>
      <c r="R23" s="272">
        <v>657</v>
      </c>
      <c r="S23" s="273">
        <v>1473</v>
      </c>
      <c r="T23" s="274">
        <v>224.20091324200914</v>
      </c>
      <c r="U23" s="271">
        <v>816</v>
      </c>
      <c r="V23" s="275"/>
      <c r="W23" s="275"/>
      <c r="X23" s="274" t="e">
        <f t="shared" si="0"/>
        <v>#DIV/0!</v>
      </c>
      <c r="Y23" s="275">
        <f t="shared" si="16"/>
        <v>0</v>
      </c>
      <c r="Z23" s="272">
        <v>14344</v>
      </c>
      <c r="AA23" s="272">
        <v>14435</v>
      </c>
      <c r="AB23" s="270">
        <f t="shared" si="2"/>
        <v>100.63441160066927</v>
      </c>
      <c r="AC23" s="271">
        <f t="shared" si="3"/>
        <v>91</v>
      </c>
      <c r="AD23" s="272">
        <v>8809</v>
      </c>
      <c r="AE23" s="272">
        <v>7376</v>
      </c>
      <c r="AF23" s="270">
        <f t="shared" si="4"/>
        <v>83.73254625950733</v>
      </c>
      <c r="AG23" s="271">
        <f t="shared" si="5"/>
        <v>-1433</v>
      </c>
      <c r="AH23" s="272">
        <v>1162</v>
      </c>
      <c r="AI23" s="269">
        <v>2715</v>
      </c>
      <c r="AJ23" s="270">
        <f t="shared" si="6"/>
        <v>233.64888123924268</v>
      </c>
      <c r="AK23" s="271">
        <f t="shared" si="7"/>
        <v>1553</v>
      </c>
      <c r="AL23" s="272">
        <v>108</v>
      </c>
      <c r="AM23" s="272">
        <v>697</v>
      </c>
      <c r="AN23" s="270">
        <f t="shared" si="8"/>
        <v>645.3703703703703</v>
      </c>
      <c r="AO23" s="271">
        <f t="shared" si="9"/>
        <v>589</v>
      </c>
      <c r="AP23" s="272">
        <v>22</v>
      </c>
      <c r="AQ23" s="272">
        <v>486</v>
      </c>
      <c r="AR23" s="270">
        <f t="shared" si="10"/>
        <v>2209.090909090909</v>
      </c>
      <c r="AS23" s="271">
        <f t="shared" si="11"/>
        <v>464</v>
      </c>
      <c r="AT23" s="272">
        <v>1032</v>
      </c>
      <c r="AU23" s="272">
        <v>1532</v>
      </c>
      <c r="AV23" s="270">
        <f t="shared" si="12"/>
        <v>148.4496124031008</v>
      </c>
      <c r="AW23" s="271">
        <f t="shared" si="13"/>
        <v>500</v>
      </c>
      <c r="AX23" s="272">
        <v>2334</v>
      </c>
      <c r="AY23" s="272">
        <v>2939</v>
      </c>
      <c r="AZ23" s="274">
        <v>125.92116538131964</v>
      </c>
      <c r="BA23" s="271">
        <v>605</v>
      </c>
      <c r="BB23" s="276">
        <f t="shared" si="14"/>
        <v>-348</v>
      </c>
      <c r="BC23" s="234">
        <f t="shared" si="14"/>
        <v>-120</v>
      </c>
      <c r="BD23" s="234">
        <v>5273</v>
      </c>
      <c r="BE23" s="277">
        <v>4674</v>
      </c>
      <c r="BF23" s="278">
        <v>459</v>
      </c>
      <c r="BG23" s="278">
        <v>571</v>
      </c>
      <c r="BH23" s="279">
        <v>124.4</v>
      </c>
      <c r="BI23" s="280">
        <v>112</v>
      </c>
      <c r="BJ23" s="281">
        <v>2114</v>
      </c>
      <c r="BK23" s="272">
        <v>3639</v>
      </c>
      <c r="BL23" s="274">
        <v>172.1</v>
      </c>
      <c r="BM23" s="271">
        <v>1525</v>
      </c>
      <c r="BN23" s="272">
        <v>5006</v>
      </c>
      <c r="BO23" s="272">
        <v>3636</v>
      </c>
      <c r="BP23" s="274">
        <v>72.63284059129045</v>
      </c>
      <c r="BQ23" s="271">
        <v>-1370</v>
      </c>
      <c r="BR23" s="272">
        <v>3969</v>
      </c>
      <c r="BS23" s="272">
        <v>2944</v>
      </c>
      <c r="BT23" s="274">
        <v>74.17485512723609</v>
      </c>
      <c r="BU23" s="271">
        <v>-1025</v>
      </c>
      <c r="BV23" s="282">
        <v>1721.1364843335105</v>
      </c>
      <c r="BW23" s="272">
        <v>2332.4469768914214</v>
      </c>
      <c r="BX23" s="271">
        <f t="shared" si="15"/>
        <v>611.310492557911</v>
      </c>
      <c r="BY23" s="272">
        <v>216</v>
      </c>
      <c r="BZ23" s="272">
        <v>336</v>
      </c>
      <c r="CA23" s="274">
        <v>155.6</v>
      </c>
      <c r="CB23" s="271">
        <v>120</v>
      </c>
      <c r="CC23" s="272">
        <v>165</v>
      </c>
      <c r="CD23" s="272">
        <v>2640.39</v>
      </c>
      <c r="CE23" s="272">
        <v>4022.79</v>
      </c>
      <c r="CF23" s="271">
        <v>1382.4</v>
      </c>
      <c r="CG23" s="283">
        <v>23</v>
      </c>
      <c r="CH23" s="283">
        <v>11</v>
      </c>
      <c r="CI23" s="284">
        <v>-12</v>
      </c>
      <c r="CJ23" s="17"/>
      <c r="CK23" s="17"/>
      <c r="CL23" s="17"/>
      <c r="CM23" s="17"/>
      <c r="CN23" s="11"/>
      <c r="CO23" s="11"/>
    </row>
    <row r="24" spans="1:93" s="13" customFormat="1" ht="21.75" customHeight="1">
      <c r="A24" s="154" t="s">
        <v>130</v>
      </c>
      <c r="B24" s="268">
        <v>402</v>
      </c>
      <c r="C24" s="269">
        <v>329</v>
      </c>
      <c r="D24" s="270">
        <v>81.8407960199005</v>
      </c>
      <c r="E24" s="271">
        <v>-73</v>
      </c>
      <c r="F24" s="272">
        <v>210</v>
      </c>
      <c r="G24" s="272">
        <v>189</v>
      </c>
      <c r="H24" s="270">
        <v>90</v>
      </c>
      <c r="I24" s="271">
        <v>-21</v>
      </c>
      <c r="J24" s="272">
        <v>95</v>
      </c>
      <c r="K24" s="272">
        <v>141</v>
      </c>
      <c r="L24" s="270">
        <v>148.42105263157893</v>
      </c>
      <c r="M24" s="271">
        <v>46</v>
      </c>
      <c r="N24" s="273">
        <v>3</v>
      </c>
      <c r="O24" s="272">
        <v>0</v>
      </c>
      <c r="P24" s="274">
        <v>0</v>
      </c>
      <c r="Q24" s="275">
        <v>-3</v>
      </c>
      <c r="R24" s="272">
        <v>60</v>
      </c>
      <c r="S24" s="273">
        <v>63</v>
      </c>
      <c r="T24" s="274">
        <v>105</v>
      </c>
      <c r="U24" s="271">
        <v>3</v>
      </c>
      <c r="V24" s="275"/>
      <c r="W24" s="275"/>
      <c r="X24" s="274" t="e">
        <f t="shared" si="0"/>
        <v>#DIV/0!</v>
      </c>
      <c r="Y24" s="275">
        <f t="shared" si="16"/>
        <v>0</v>
      </c>
      <c r="Z24" s="272">
        <v>1091</v>
      </c>
      <c r="AA24" s="272">
        <v>985</v>
      </c>
      <c r="AB24" s="270">
        <f t="shared" si="2"/>
        <v>90.28414298808433</v>
      </c>
      <c r="AC24" s="271">
        <f t="shared" si="3"/>
        <v>-106</v>
      </c>
      <c r="AD24" s="272">
        <v>376</v>
      </c>
      <c r="AE24" s="272">
        <v>305</v>
      </c>
      <c r="AF24" s="270">
        <f t="shared" si="4"/>
        <v>81.11702127659575</v>
      </c>
      <c r="AG24" s="271">
        <f t="shared" si="5"/>
        <v>-71</v>
      </c>
      <c r="AH24" s="272">
        <v>260</v>
      </c>
      <c r="AI24" s="269">
        <v>459</v>
      </c>
      <c r="AJ24" s="270">
        <f t="shared" si="6"/>
        <v>176.53846153846155</v>
      </c>
      <c r="AK24" s="271">
        <f t="shared" si="7"/>
        <v>199</v>
      </c>
      <c r="AL24" s="272">
        <v>0</v>
      </c>
      <c r="AM24" s="272">
        <v>0</v>
      </c>
      <c r="AN24" s="270"/>
      <c r="AO24" s="271">
        <f t="shared" si="9"/>
        <v>0</v>
      </c>
      <c r="AP24" s="272">
        <v>0</v>
      </c>
      <c r="AQ24" s="272">
        <v>0</v>
      </c>
      <c r="AR24" s="270"/>
      <c r="AS24" s="271">
        <f t="shared" si="11"/>
        <v>0</v>
      </c>
      <c r="AT24" s="272">
        <v>260</v>
      </c>
      <c r="AU24" s="272">
        <v>459</v>
      </c>
      <c r="AV24" s="270">
        <f t="shared" si="12"/>
        <v>176.53846153846155</v>
      </c>
      <c r="AW24" s="271">
        <f t="shared" si="13"/>
        <v>199</v>
      </c>
      <c r="AX24" s="272">
        <v>65</v>
      </c>
      <c r="AY24" s="272">
        <v>143</v>
      </c>
      <c r="AZ24" s="274">
        <v>220.00000000000003</v>
      </c>
      <c r="BA24" s="271">
        <v>78</v>
      </c>
      <c r="BB24" s="276">
        <f t="shared" si="14"/>
        <v>-5792</v>
      </c>
      <c r="BC24" s="234">
        <f t="shared" si="14"/>
        <v>-6550</v>
      </c>
      <c r="BD24" s="234">
        <v>6003</v>
      </c>
      <c r="BE24" s="277">
        <v>6736</v>
      </c>
      <c r="BF24" s="278">
        <v>37</v>
      </c>
      <c r="BG24" s="278">
        <v>34</v>
      </c>
      <c r="BH24" s="279">
        <v>91.9</v>
      </c>
      <c r="BI24" s="280">
        <v>-3</v>
      </c>
      <c r="BJ24" s="281">
        <v>99</v>
      </c>
      <c r="BK24" s="272">
        <v>136</v>
      </c>
      <c r="BL24" s="274">
        <v>137.4</v>
      </c>
      <c r="BM24" s="271">
        <v>37</v>
      </c>
      <c r="BN24" s="272">
        <v>191</v>
      </c>
      <c r="BO24" s="272">
        <v>143</v>
      </c>
      <c r="BP24" s="274">
        <v>74.86910994764398</v>
      </c>
      <c r="BQ24" s="271">
        <v>-48</v>
      </c>
      <c r="BR24" s="272">
        <v>141</v>
      </c>
      <c r="BS24" s="272">
        <v>80</v>
      </c>
      <c r="BT24" s="274">
        <v>56.73758865248227</v>
      </c>
      <c r="BU24" s="271">
        <v>-61</v>
      </c>
      <c r="BV24" s="282">
        <v>1050.2487562189056</v>
      </c>
      <c r="BW24" s="272">
        <v>2062.025316455696</v>
      </c>
      <c r="BX24" s="271">
        <f t="shared" si="15"/>
        <v>1011.7765602367906</v>
      </c>
      <c r="BY24" s="272">
        <v>1</v>
      </c>
      <c r="BZ24" s="272">
        <v>6</v>
      </c>
      <c r="CA24" s="274">
        <v>600</v>
      </c>
      <c r="CB24" s="271">
        <v>5</v>
      </c>
      <c r="CC24" s="272">
        <v>15</v>
      </c>
      <c r="CD24" s="272">
        <v>1975</v>
      </c>
      <c r="CE24" s="272">
        <v>3466.67</v>
      </c>
      <c r="CF24" s="271">
        <v>1491.67</v>
      </c>
      <c r="CG24" s="283">
        <v>191</v>
      </c>
      <c r="CH24" s="283">
        <v>24</v>
      </c>
      <c r="CI24" s="284">
        <v>-167</v>
      </c>
      <c r="CJ24" s="17"/>
      <c r="CK24" s="17"/>
      <c r="CL24" s="17"/>
      <c r="CM24" s="17"/>
      <c r="CN24" s="11"/>
      <c r="CO24" s="11"/>
    </row>
    <row r="25" spans="1:93" s="13" customFormat="1" ht="21.75" customHeight="1">
      <c r="A25" s="154" t="s">
        <v>131</v>
      </c>
      <c r="B25" s="268">
        <v>1207</v>
      </c>
      <c r="C25" s="269">
        <v>749</v>
      </c>
      <c r="D25" s="270">
        <v>62.05468102734052</v>
      </c>
      <c r="E25" s="271">
        <v>-458</v>
      </c>
      <c r="F25" s="272">
        <v>545</v>
      </c>
      <c r="G25" s="272">
        <v>453</v>
      </c>
      <c r="H25" s="270">
        <v>83.11926605504587</v>
      </c>
      <c r="I25" s="271">
        <v>-92</v>
      </c>
      <c r="J25" s="272">
        <v>292</v>
      </c>
      <c r="K25" s="272">
        <v>450</v>
      </c>
      <c r="L25" s="270">
        <v>154.1095890410959</v>
      </c>
      <c r="M25" s="271">
        <v>158</v>
      </c>
      <c r="N25" s="273">
        <v>15</v>
      </c>
      <c r="O25" s="272">
        <v>33</v>
      </c>
      <c r="P25" s="274">
        <v>220.00000000000003</v>
      </c>
      <c r="Q25" s="275">
        <v>18</v>
      </c>
      <c r="R25" s="272">
        <v>118</v>
      </c>
      <c r="S25" s="273">
        <v>140</v>
      </c>
      <c r="T25" s="274">
        <v>118.64406779661016</v>
      </c>
      <c r="U25" s="271">
        <v>22</v>
      </c>
      <c r="V25" s="275"/>
      <c r="W25" s="275"/>
      <c r="X25" s="274" t="e">
        <f t="shared" si="0"/>
        <v>#DIV/0!</v>
      </c>
      <c r="Y25" s="275">
        <f t="shared" si="16"/>
        <v>0</v>
      </c>
      <c r="Z25" s="272">
        <v>1937</v>
      </c>
      <c r="AA25" s="272">
        <v>2123</v>
      </c>
      <c r="AB25" s="270">
        <f t="shared" si="2"/>
        <v>109.6024780588539</v>
      </c>
      <c r="AC25" s="271">
        <f t="shared" si="3"/>
        <v>186</v>
      </c>
      <c r="AD25" s="272">
        <v>1069</v>
      </c>
      <c r="AE25" s="272">
        <v>716</v>
      </c>
      <c r="AF25" s="270">
        <f t="shared" si="4"/>
        <v>66.97848456501403</v>
      </c>
      <c r="AG25" s="271">
        <f t="shared" si="5"/>
        <v>-353</v>
      </c>
      <c r="AH25" s="272">
        <v>286</v>
      </c>
      <c r="AI25" s="269">
        <v>873</v>
      </c>
      <c r="AJ25" s="270">
        <f t="shared" si="6"/>
        <v>305.24475524475525</v>
      </c>
      <c r="AK25" s="271">
        <f t="shared" si="7"/>
        <v>587</v>
      </c>
      <c r="AL25" s="272">
        <v>0</v>
      </c>
      <c r="AM25" s="272">
        <v>269</v>
      </c>
      <c r="AN25" s="270"/>
      <c r="AO25" s="271">
        <f t="shared" si="9"/>
        <v>269</v>
      </c>
      <c r="AP25" s="272">
        <v>34</v>
      </c>
      <c r="AQ25" s="272">
        <v>79</v>
      </c>
      <c r="AR25" s="270">
        <f t="shared" si="10"/>
        <v>232.3529411764706</v>
      </c>
      <c r="AS25" s="271">
        <f t="shared" si="11"/>
        <v>45</v>
      </c>
      <c r="AT25" s="272">
        <v>252</v>
      </c>
      <c r="AU25" s="272">
        <v>525</v>
      </c>
      <c r="AV25" s="270">
        <f t="shared" si="12"/>
        <v>208.33333333333334</v>
      </c>
      <c r="AW25" s="271">
        <f t="shared" si="13"/>
        <v>273</v>
      </c>
      <c r="AX25" s="272">
        <v>264</v>
      </c>
      <c r="AY25" s="272">
        <v>315</v>
      </c>
      <c r="AZ25" s="274">
        <v>119.31818181818181</v>
      </c>
      <c r="BA25" s="271">
        <v>51</v>
      </c>
      <c r="BB25" s="276">
        <f t="shared" si="14"/>
        <v>-2376</v>
      </c>
      <c r="BC25" s="234">
        <f t="shared" si="14"/>
        <v>-2499</v>
      </c>
      <c r="BD25" s="234">
        <v>3063</v>
      </c>
      <c r="BE25" s="277">
        <v>2915</v>
      </c>
      <c r="BF25" s="278">
        <v>95</v>
      </c>
      <c r="BG25" s="278">
        <v>127</v>
      </c>
      <c r="BH25" s="279">
        <v>133.7</v>
      </c>
      <c r="BI25" s="280">
        <v>32</v>
      </c>
      <c r="BJ25" s="281">
        <v>325</v>
      </c>
      <c r="BK25" s="272">
        <v>522</v>
      </c>
      <c r="BL25" s="274">
        <v>160.6</v>
      </c>
      <c r="BM25" s="271">
        <v>197</v>
      </c>
      <c r="BN25" s="272">
        <v>520</v>
      </c>
      <c r="BO25" s="272">
        <v>333</v>
      </c>
      <c r="BP25" s="274">
        <v>64.03846153846153</v>
      </c>
      <c r="BQ25" s="271">
        <v>-187</v>
      </c>
      <c r="BR25" s="272">
        <v>394</v>
      </c>
      <c r="BS25" s="272">
        <v>236</v>
      </c>
      <c r="BT25" s="274">
        <v>59.89847715736041</v>
      </c>
      <c r="BU25" s="271">
        <v>-158</v>
      </c>
      <c r="BV25" s="282">
        <v>1303.177570093458</v>
      </c>
      <c r="BW25" s="272">
        <v>2054.9407114624505</v>
      </c>
      <c r="BX25" s="271">
        <f t="shared" si="15"/>
        <v>751.7631413689926</v>
      </c>
      <c r="BY25" s="272">
        <v>36</v>
      </c>
      <c r="BZ25" s="272">
        <v>42</v>
      </c>
      <c r="CA25" s="274">
        <v>116.7</v>
      </c>
      <c r="CB25" s="271">
        <v>6</v>
      </c>
      <c r="CC25" s="272">
        <v>95</v>
      </c>
      <c r="CD25" s="272">
        <v>2565.56</v>
      </c>
      <c r="CE25" s="272">
        <v>5393.67</v>
      </c>
      <c r="CF25" s="271">
        <v>2828.11</v>
      </c>
      <c r="CG25" s="283">
        <v>14</v>
      </c>
      <c r="CH25" s="283">
        <v>8</v>
      </c>
      <c r="CI25" s="284">
        <v>-6</v>
      </c>
      <c r="CJ25" s="17"/>
      <c r="CK25" s="17"/>
      <c r="CL25" s="17"/>
      <c r="CM25" s="17"/>
      <c r="CN25" s="11"/>
      <c r="CO25" s="11"/>
    </row>
    <row r="26" spans="1:93" s="13" customFormat="1" ht="21.75" customHeight="1">
      <c r="A26" s="154" t="s">
        <v>132</v>
      </c>
      <c r="B26" s="268">
        <v>3556</v>
      </c>
      <c r="C26" s="269">
        <v>2618</v>
      </c>
      <c r="D26" s="270">
        <v>73.62204724409449</v>
      </c>
      <c r="E26" s="271">
        <v>-938</v>
      </c>
      <c r="F26" s="272">
        <v>1721</v>
      </c>
      <c r="G26" s="272">
        <v>1591</v>
      </c>
      <c r="H26" s="270">
        <v>92.44625217896572</v>
      </c>
      <c r="I26" s="271">
        <v>-130</v>
      </c>
      <c r="J26" s="272">
        <v>1365</v>
      </c>
      <c r="K26" s="272">
        <v>1566</v>
      </c>
      <c r="L26" s="270">
        <v>114.72527472527472</v>
      </c>
      <c r="M26" s="271">
        <v>201</v>
      </c>
      <c r="N26" s="273">
        <v>40</v>
      </c>
      <c r="O26" s="272">
        <v>51</v>
      </c>
      <c r="P26" s="274">
        <v>127.49999999999999</v>
      </c>
      <c r="Q26" s="275">
        <v>11</v>
      </c>
      <c r="R26" s="272">
        <v>386</v>
      </c>
      <c r="S26" s="273">
        <v>574</v>
      </c>
      <c r="T26" s="274">
        <v>148.70466321243524</v>
      </c>
      <c r="U26" s="271">
        <v>188</v>
      </c>
      <c r="V26" s="275"/>
      <c r="W26" s="275"/>
      <c r="X26" s="274" t="e">
        <f t="shared" si="0"/>
        <v>#DIV/0!</v>
      </c>
      <c r="Y26" s="275">
        <f t="shared" si="16"/>
        <v>0</v>
      </c>
      <c r="Z26" s="272">
        <v>6660</v>
      </c>
      <c r="AA26" s="272">
        <v>5626</v>
      </c>
      <c r="AB26" s="270">
        <f t="shared" si="2"/>
        <v>84.47447447447448</v>
      </c>
      <c r="AC26" s="271">
        <f t="shared" si="3"/>
        <v>-1034</v>
      </c>
      <c r="AD26" s="272">
        <v>3283</v>
      </c>
      <c r="AE26" s="272">
        <v>2380</v>
      </c>
      <c r="AF26" s="270">
        <f t="shared" si="4"/>
        <v>72.49466950959487</v>
      </c>
      <c r="AG26" s="271">
        <f t="shared" si="5"/>
        <v>-903</v>
      </c>
      <c r="AH26" s="272">
        <v>1227</v>
      </c>
      <c r="AI26" s="269">
        <v>1532</v>
      </c>
      <c r="AJ26" s="270">
        <f t="shared" si="6"/>
        <v>124.85737571312143</v>
      </c>
      <c r="AK26" s="271">
        <f t="shared" si="7"/>
        <v>305</v>
      </c>
      <c r="AL26" s="272">
        <v>24</v>
      </c>
      <c r="AM26" s="272">
        <v>180</v>
      </c>
      <c r="AN26" s="270">
        <f t="shared" si="8"/>
        <v>750</v>
      </c>
      <c r="AO26" s="271">
        <f t="shared" si="9"/>
        <v>156</v>
      </c>
      <c r="AP26" s="272">
        <v>353</v>
      </c>
      <c r="AQ26" s="272">
        <v>291</v>
      </c>
      <c r="AR26" s="270">
        <f t="shared" si="10"/>
        <v>82.43626062322946</v>
      </c>
      <c r="AS26" s="271">
        <f t="shared" si="11"/>
        <v>-62</v>
      </c>
      <c r="AT26" s="272">
        <v>850</v>
      </c>
      <c r="AU26" s="272">
        <v>1061</v>
      </c>
      <c r="AV26" s="270">
        <f t="shared" si="12"/>
        <v>124.82352941176471</v>
      </c>
      <c r="AW26" s="271">
        <f t="shared" si="13"/>
        <v>211</v>
      </c>
      <c r="AX26" s="272">
        <v>746</v>
      </c>
      <c r="AY26" s="272">
        <v>1055</v>
      </c>
      <c r="AZ26" s="274">
        <v>141.42091152815013</v>
      </c>
      <c r="BA26" s="271">
        <v>309</v>
      </c>
      <c r="BB26" s="276">
        <f t="shared" si="14"/>
        <v>-2190</v>
      </c>
      <c r="BC26" s="234">
        <f t="shared" si="14"/>
        <v>-2755</v>
      </c>
      <c r="BD26" s="234">
        <v>4192</v>
      </c>
      <c r="BE26" s="277">
        <v>4383</v>
      </c>
      <c r="BF26" s="278">
        <v>340</v>
      </c>
      <c r="BG26" s="278">
        <v>483</v>
      </c>
      <c r="BH26" s="279">
        <v>142.1</v>
      </c>
      <c r="BI26" s="280">
        <v>143</v>
      </c>
      <c r="BJ26" s="281">
        <v>1423</v>
      </c>
      <c r="BK26" s="272">
        <v>1734</v>
      </c>
      <c r="BL26" s="274">
        <v>121.9</v>
      </c>
      <c r="BM26" s="271">
        <v>311</v>
      </c>
      <c r="BN26" s="272">
        <v>1554</v>
      </c>
      <c r="BO26" s="272">
        <v>990</v>
      </c>
      <c r="BP26" s="274">
        <v>63.7065637065637</v>
      </c>
      <c r="BQ26" s="271">
        <v>-564</v>
      </c>
      <c r="BR26" s="272">
        <v>1177</v>
      </c>
      <c r="BS26" s="272">
        <v>708</v>
      </c>
      <c r="BT26" s="274">
        <v>60.15293118096856</v>
      </c>
      <c r="BU26" s="271">
        <v>-469</v>
      </c>
      <c r="BV26" s="282">
        <v>1419.884541372675</v>
      </c>
      <c r="BW26" s="272">
        <v>2011.572327044025</v>
      </c>
      <c r="BX26" s="271">
        <f t="shared" si="15"/>
        <v>591.6877856713502</v>
      </c>
      <c r="BY26" s="272">
        <v>44</v>
      </c>
      <c r="BZ26" s="272">
        <v>79</v>
      </c>
      <c r="CA26" s="274">
        <v>179.5</v>
      </c>
      <c r="CB26" s="271">
        <v>35</v>
      </c>
      <c r="CC26" s="272">
        <v>132</v>
      </c>
      <c r="CD26" s="272">
        <v>2235.82</v>
      </c>
      <c r="CE26" s="272">
        <v>3908.76</v>
      </c>
      <c r="CF26" s="271">
        <v>1672.94</v>
      </c>
      <c r="CG26" s="283">
        <v>35</v>
      </c>
      <c r="CH26" s="283">
        <v>13</v>
      </c>
      <c r="CI26" s="284">
        <v>-22</v>
      </c>
      <c r="CJ26" s="17"/>
      <c r="CK26" s="17"/>
      <c r="CL26" s="17"/>
      <c r="CM26" s="17"/>
      <c r="CN26" s="11"/>
      <c r="CO26" s="11"/>
    </row>
    <row r="27" spans="1:93" s="13" customFormat="1" ht="21.75" customHeight="1">
      <c r="A27" s="154" t="s">
        <v>133</v>
      </c>
      <c r="B27" s="268">
        <v>763</v>
      </c>
      <c r="C27" s="269">
        <v>548</v>
      </c>
      <c r="D27" s="270">
        <v>71.82175622542594</v>
      </c>
      <c r="E27" s="271">
        <v>-215</v>
      </c>
      <c r="F27" s="272">
        <v>391</v>
      </c>
      <c r="G27" s="272">
        <v>302</v>
      </c>
      <c r="H27" s="270">
        <v>77.23785166240408</v>
      </c>
      <c r="I27" s="271">
        <v>-89</v>
      </c>
      <c r="J27" s="272">
        <v>192</v>
      </c>
      <c r="K27" s="272">
        <v>183</v>
      </c>
      <c r="L27" s="270">
        <v>95.3125</v>
      </c>
      <c r="M27" s="271">
        <v>-9</v>
      </c>
      <c r="N27" s="273">
        <v>1</v>
      </c>
      <c r="O27" s="272">
        <v>3</v>
      </c>
      <c r="P27" s="274">
        <v>300</v>
      </c>
      <c r="Q27" s="275">
        <v>2</v>
      </c>
      <c r="R27" s="272">
        <v>107</v>
      </c>
      <c r="S27" s="273">
        <v>155</v>
      </c>
      <c r="T27" s="274">
        <v>144.85981308411215</v>
      </c>
      <c r="U27" s="271">
        <v>48</v>
      </c>
      <c r="V27" s="275"/>
      <c r="W27" s="275"/>
      <c r="X27" s="274" t="e">
        <f t="shared" si="0"/>
        <v>#DIV/0!</v>
      </c>
      <c r="Y27" s="275">
        <f t="shared" si="16"/>
        <v>0</v>
      </c>
      <c r="Z27" s="272">
        <v>1072</v>
      </c>
      <c r="AA27" s="272">
        <v>950</v>
      </c>
      <c r="AB27" s="270">
        <f t="shared" si="2"/>
        <v>88.61940298507463</v>
      </c>
      <c r="AC27" s="271">
        <f t="shared" si="3"/>
        <v>-122</v>
      </c>
      <c r="AD27" s="272">
        <v>710</v>
      </c>
      <c r="AE27" s="272">
        <v>492</v>
      </c>
      <c r="AF27" s="270">
        <f t="shared" si="4"/>
        <v>69.29577464788733</v>
      </c>
      <c r="AG27" s="271">
        <f t="shared" si="5"/>
        <v>-218</v>
      </c>
      <c r="AH27" s="272">
        <v>117</v>
      </c>
      <c r="AI27" s="269">
        <v>226</v>
      </c>
      <c r="AJ27" s="270">
        <f t="shared" si="6"/>
        <v>193.16239316239316</v>
      </c>
      <c r="AK27" s="271">
        <f t="shared" si="7"/>
        <v>109</v>
      </c>
      <c r="AL27" s="272">
        <v>0</v>
      </c>
      <c r="AM27" s="272">
        <v>30</v>
      </c>
      <c r="AN27" s="270"/>
      <c r="AO27" s="271">
        <f t="shared" si="9"/>
        <v>30</v>
      </c>
      <c r="AP27" s="272">
        <v>0</v>
      </c>
      <c r="AQ27" s="272">
        <v>37</v>
      </c>
      <c r="AR27" s="270"/>
      <c r="AS27" s="271">
        <f t="shared" si="11"/>
        <v>37</v>
      </c>
      <c r="AT27" s="272">
        <v>117</v>
      </c>
      <c r="AU27" s="272">
        <v>159</v>
      </c>
      <c r="AV27" s="270">
        <f t="shared" si="12"/>
        <v>135.8974358974359</v>
      </c>
      <c r="AW27" s="271">
        <f t="shared" si="13"/>
        <v>42</v>
      </c>
      <c r="AX27" s="272">
        <v>110</v>
      </c>
      <c r="AY27" s="272">
        <v>166</v>
      </c>
      <c r="AZ27" s="274">
        <v>150.9090909090909</v>
      </c>
      <c r="BA27" s="271">
        <v>56</v>
      </c>
      <c r="BB27" s="276">
        <f t="shared" si="14"/>
        <v>-1725</v>
      </c>
      <c r="BC27" s="234">
        <f t="shared" si="14"/>
        <v>-1738</v>
      </c>
      <c r="BD27" s="234">
        <v>2178</v>
      </c>
      <c r="BE27" s="277">
        <v>2086</v>
      </c>
      <c r="BF27" s="278">
        <v>65</v>
      </c>
      <c r="BG27" s="278">
        <v>79</v>
      </c>
      <c r="BH27" s="279">
        <v>121.5</v>
      </c>
      <c r="BI27" s="280">
        <v>14</v>
      </c>
      <c r="BJ27" s="281">
        <v>202</v>
      </c>
      <c r="BK27" s="272">
        <v>222</v>
      </c>
      <c r="BL27" s="274">
        <v>109.9</v>
      </c>
      <c r="BM27" s="271">
        <v>20</v>
      </c>
      <c r="BN27" s="272">
        <v>310</v>
      </c>
      <c r="BO27" s="272">
        <v>200</v>
      </c>
      <c r="BP27" s="274">
        <v>64.51612903225806</v>
      </c>
      <c r="BQ27" s="271">
        <v>-110</v>
      </c>
      <c r="BR27" s="272">
        <v>205</v>
      </c>
      <c r="BS27" s="272">
        <v>111</v>
      </c>
      <c r="BT27" s="274">
        <v>54.146341463414636</v>
      </c>
      <c r="BU27" s="271">
        <v>-94</v>
      </c>
      <c r="BV27" s="282">
        <v>1110.5633802816901</v>
      </c>
      <c r="BW27" s="272">
        <v>1669.1176470588234</v>
      </c>
      <c r="BX27" s="271">
        <f t="shared" si="15"/>
        <v>558.5542667771333</v>
      </c>
      <c r="BY27" s="272">
        <v>14</v>
      </c>
      <c r="BZ27" s="272">
        <v>22</v>
      </c>
      <c r="CA27" s="274">
        <v>157.1</v>
      </c>
      <c r="CB27" s="271">
        <v>8</v>
      </c>
      <c r="CC27" s="272">
        <v>18</v>
      </c>
      <c r="CD27" s="272">
        <v>1833</v>
      </c>
      <c r="CE27" s="272">
        <v>3291.45</v>
      </c>
      <c r="CF27" s="271">
        <v>1458.4499999999998</v>
      </c>
      <c r="CG27" s="283">
        <v>22</v>
      </c>
      <c r="CH27" s="283">
        <v>9</v>
      </c>
      <c r="CI27" s="284">
        <v>-13</v>
      </c>
      <c r="CJ27" s="17"/>
      <c r="CK27" s="17"/>
      <c r="CL27" s="17"/>
      <c r="CM27" s="17"/>
      <c r="CN27" s="11"/>
      <c r="CO27" s="11"/>
    </row>
    <row r="28" spans="1:93" s="13" customFormat="1" ht="21.75" customHeight="1">
      <c r="A28" s="154" t="s">
        <v>134</v>
      </c>
      <c r="B28" s="268">
        <v>726</v>
      </c>
      <c r="C28" s="269">
        <v>664</v>
      </c>
      <c r="D28" s="270">
        <v>91.46005509641874</v>
      </c>
      <c r="E28" s="271">
        <v>-62</v>
      </c>
      <c r="F28" s="272">
        <v>315</v>
      </c>
      <c r="G28" s="272">
        <v>316</v>
      </c>
      <c r="H28" s="270">
        <v>100.31746031746032</v>
      </c>
      <c r="I28" s="271">
        <v>1</v>
      </c>
      <c r="J28" s="272">
        <v>229</v>
      </c>
      <c r="K28" s="272">
        <v>219</v>
      </c>
      <c r="L28" s="270">
        <v>95.63318777292577</v>
      </c>
      <c r="M28" s="271">
        <v>-10</v>
      </c>
      <c r="N28" s="273">
        <v>8</v>
      </c>
      <c r="O28" s="272">
        <v>7</v>
      </c>
      <c r="P28" s="274">
        <v>87.5</v>
      </c>
      <c r="Q28" s="275">
        <v>-1</v>
      </c>
      <c r="R28" s="272">
        <v>109</v>
      </c>
      <c r="S28" s="273">
        <v>160</v>
      </c>
      <c r="T28" s="274">
        <v>146.78899082568807</v>
      </c>
      <c r="U28" s="271">
        <v>51</v>
      </c>
      <c r="V28" s="275"/>
      <c r="W28" s="275"/>
      <c r="X28" s="274" t="e">
        <f t="shared" si="0"/>
        <v>#DIV/0!</v>
      </c>
      <c r="Y28" s="275">
        <f t="shared" si="16"/>
        <v>0</v>
      </c>
      <c r="Z28" s="272">
        <v>1409</v>
      </c>
      <c r="AA28" s="272">
        <v>1205</v>
      </c>
      <c r="AB28" s="270">
        <f t="shared" si="2"/>
        <v>85.52164655784244</v>
      </c>
      <c r="AC28" s="271">
        <f t="shared" si="3"/>
        <v>-204</v>
      </c>
      <c r="AD28" s="272">
        <v>648</v>
      </c>
      <c r="AE28" s="272">
        <v>623</v>
      </c>
      <c r="AF28" s="270">
        <f t="shared" si="4"/>
        <v>96.14197530864197</v>
      </c>
      <c r="AG28" s="271">
        <f t="shared" si="5"/>
        <v>-25</v>
      </c>
      <c r="AH28" s="272">
        <v>202</v>
      </c>
      <c r="AI28" s="269">
        <v>265</v>
      </c>
      <c r="AJ28" s="270">
        <f t="shared" si="6"/>
        <v>131.1881188118812</v>
      </c>
      <c r="AK28" s="271">
        <f t="shared" si="7"/>
        <v>63</v>
      </c>
      <c r="AL28" s="272">
        <v>2</v>
      </c>
      <c r="AM28" s="272">
        <v>0</v>
      </c>
      <c r="AN28" s="270">
        <f t="shared" si="8"/>
        <v>0</v>
      </c>
      <c r="AO28" s="271">
        <f t="shared" si="9"/>
        <v>-2</v>
      </c>
      <c r="AP28" s="272">
        <v>22</v>
      </c>
      <c r="AQ28" s="272">
        <v>117</v>
      </c>
      <c r="AR28" s="270">
        <f t="shared" si="10"/>
        <v>531.8181818181819</v>
      </c>
      <c r="AS28" s="271">
        <f t="shared" si="11"/>
        <v>95</v>
      </c>
      <c r="AT28" s="272">
        <v>178</v>
      </c>
      <c r="AU28" s="272">
        <v>148</v>
      </c>
      <c r="AV28" s="270">
        <f t="shared" si="12"/>
        <v>83.14606741573034</v>
      </c>
      <c r="AW28" s="271">
        <f t="shared" si="13"/>
        <v>-30</v>
      </c>
      <c r="AX28" s="272">
        <v>104</v>
      </c>
      <c r="AY28" s="272">
        <v>250</v>
      </c>
      <c r="AZ28" s="274">
        <v>240.3846153846154</v>
      </c>
      <c r="BA28" s="271">
        <v>146</v>
      </c>
      <c r="BB28" s="276">
        <f t="shared" si="14"/>
        <v>-10210</v>
      </c>
      <c r="BC28" s="234">
        <f t="shared" si="14"/>
        <v>-10395</v>
      </c>
      <c r="BD28" s="234">
        <v>10639</v>
      </c>
      <c r="BE28" s="277">
        <v>10758</v>
      </c>
      <c r="BF28" s="278">
        <v>48</v>
      </c>
      <c r="BG28" s="278">
        <v>60</v>
      </c>
      <c r="BH28" s="279">
        <v>125</v>
      </c>
      <c r="BI28" s="280">
        <v>12</v>
      </c>
      <c r="BJ28" s="281">
        <v>301</v>
      </c>
      <c r="BK28" s="272">
        <v>261</v>
      </c>
      <c r="BL28" s="274">
        <v>86.7</v>
      </c>
      <c r="BM28" s="271">
        <v>-40</v>
      </c>
      <c r="BN28" s="272">
        <v>297</v>
      </c>
      <c r="BO28" s="272">
        <v>301</v>
      </c>
      <c r="BP28" s="274">
        <v>101.34680134680134</v>
      </c>
      <c r="BQ28" s="271">
        <v>4</v>
      </c>
      <c r="BR28" s="272">
        <v>217</v>
      </c>
      <c r="BS28" s="272">
        <v>231</v>
      </c>
      <c r="BT28" s="274">
        <v>106.4516129032258</v>
      </c>
      <c r="BU28" s="271">
        <v>14</v>
      </c>
      <c r="BV28" s="282">
        <v>1467.7083333333333</v>
      </c>
      <c r="BW28" s="272">
        <v>1720</v>
      </c>
      <c r="BX28" s="271">
        <f t="shared" si="15"/>
        <v>252.29166666666674</v>
      </c>
      <c r="BY28" s="272">
        <v>26</v>
      </c>
      <c r="BZ28" s="272">
        <v>32</v>
      </c>
      <c r="CA28" s="274">
        <v>123.1</v>
      </c>
      <c r="CB28" s="271">
        <v>6</v>
      </c>
      <c r="CC28" s="272">
        <v>127</v>
      </c>
      <c r="CD28" s="272">
        <v>2351.42</v>
      </c>
      <c r="CE28" s="272">
        <v>5346.65</v>
      </c>
      <c r="CF28" s="271">
        <v>2995.2299999999996</v>
      </c>
      <c r="CG28" s="283">
        <v>11</v>
      </c>
      <c r="CH28" s="283">
        <v>9</v>
      </c>
      <c r="CI28" s="284">
        <v>-2</v>
      </c>
      <c r="CJ28" s="17"/>
      <c r="CK28" s="17"/>
      <c r="CL28" s="17"/>
      <c r="CM28" s="17"/>
      <c r="CN28" s="11"/>
      <c r="CO28" s="11"/>
    </row>
    <row r="29" spans="1:93" s="13" customFormat="1" ht="21.75" customHeight="1">
      <c r="A29" s="154" t="s">
        <v>135</v>
      </c>
      <c r="B29" s="268">
        <v>1700</v>
      </c>
      <c r="C29" s="269">
        <v>1550</v>
      </c>
      <c r="D29" s="270">
        <v>91.17647058823529</v>
      </c>
      <c r="E29" s="271">
        <v>-150</v>
      </c>
      <c r="F29" s="272">
        <v>602</v>
      </c>
      <c r="G29" s="272">
        <v>564</v>
      </c>
      <c r="H29" s="270">
        <v>93.68770764119601</v>
      </c>
      <c r="I29" s="271">
        <v>-38</v>
      </c>
      <c r="J29" s="272">
        <v>597</v>
      </c>
      <c r="K29" s="272">
        <v>591</v>
      </c>
      <c r="L29" s="270">
        <v>98.99497487437185</v>
      </c>
      <c r="M29" s="271">
        <v>-6</v>
      </c>
      <c r="N29" s="273">
        <v>7</v>
      </c>
      <c r="O29" s="272">
        <v>2</v>
      </c>
      <c r="P29" s="274">
        <v>28.57142857142857</v>
      </c>
      <c r="Q29" s="275">
        <v>-5</v>
      </c>
      <c r="R29" s="272">
        <v>290</v>
      </c>
      <c r="S29" s="273">
        <v>359</v>
      </c>
      <c r="T29" s="274">
        <v>123.79310344827586</v>
      </c>
      <c r="U29" s="271">
        <v>69</v>
      </c>
      <c r="V29" s="275"/>
      <c r="W29" s="275"/>
      <c r="X29" s="274" t="e">
        <f t="shared" si="0"/>
        <v>#DIV/0!</v>
      </c>
      <c r="Y29" s="275">
        <f t="shared" si="16"/>
        <v>0</v>
      </c>
      <c r="Z29" s="272">
        <v>3116</v>
      </c>
      <c r="AA29" s="272">
        <v>2378</v>
      </c>
      <c r="AB29" s="270">
        <f t="shared" si="2"/>
        <v>76.31578947368422</v>
      </c>
      <c r="AC29" s="271">
        <f t="shared" si="3"/>
        <v>-738</v>
      </c>
      <c r="AD29" s="272">
        <v>1596</v>
      </c>
      <c r="AE29" s="272">
        <v>1458</v>
      </c>
      <c r="AF29" s="270">
        <f t="shared" si="4"/>
        <v>91.35338345864662</v>
      </c>
      <c r="AG29" s="271">
        <f t="shared" si="5"/>
        <v>-138</v>
      </c>
      <c r="AH29" s="272">
        <v>493</v>
      </c>
      <c r="AI29" s="269">
        <v>311</v>
      </c>
      <c r="AJ29" s="270">
        <f t="shared" si="6"/>
        <v>63.083164300202846</v>
      </c>
      <c r="AK29" s="271">
        <f t="shared" si="7"/>
        <v>-182</v>
      </c>
      <c r="AL29" s="272">
        <v>0</v>
      </c>
      <c r="AM29" s="272">
        <v>0</v>
      </c>
      <c r="AN29" s="270"/>
      <c r="AO29" s="271">
        <f t="shared" si="9"/>
        <v>0</v>
      </c>
      <c r="AP29" s="272">
        <v>0</v>
      </c>
      <c r="AQ29" s="272">
        <v>60</v>
      </c>
      <c r="AR29" s="270"/>
      <c r="AS29" s="271">
        <f t="shared" si="11"/>
        <v>60</v>
      </c>
      <c r="AT29" s="272">
        <v>493</v>
      </c>
      <c r="AU29" s="272">
        <v>251</v>
      </c>
      <c r="AV29" s="270">
        <f t="shared" si="12"/>
        <v>50.91277890466531</v>
      </c>
      <c r="AW29" s="271">
        <f t="shared" si="13"/>
        <v>-242</v>
      </c>
      <c r="AX29" s="272">
        <v>177</v>
      </c>
      <c r="AY29" s="272">
        <v>336</v>
      </c>
      <c r="AZ29" s="274">
        <v>189.83050847457628</v>
      </c>
      <c r="BA29" s="271">
        <v>159</v>
      </c>
      <c r="BB29" s="276">
        <f t="shared" si="14"/>
        <v>-1935</v>
      </c>
      <c r="BC29" s="234">
        <f t="shared" si="14"/>
        <v>-1600</v>
      </c>
      <c r="BD29" s="234">
        <v>2916</v>
      </c>
      <c r="BE29" s="277">
        <v>2497</v>
      </c>
      <c r="BF29" s="278">
        <v>128</v>
      </c>
      <c r="BG29" s="278">
        <v>143</v>
      </c>
      <c r="BH29" s="279">
        <v>111.7</v>
      </c>
      <c r="BI29" s="280">
        <v>15</v>
      </c>
      <c r="BJ29" s="281">
        <v>669</v>
      </c>
      <c r="BK29" s="272">
        <v>712</v>
      </c>
      <c r="BL29" s="274">
        <v>106.4</v>
      </c>
      <c r="BM29" s="271">
        <v>43</v>
      </c>
      <c r="BN29" s="272">
        <v>719</v>
      </c>
      <c r="BO29" s="272">
        <v>653</v>
      </c>
      <c r="BP29" s="274">
        <v>90.82058414464534</v>
      </c>
      <c r="BQ29" s="271">
        <v>-66</v>
      </c>
      <c r="BR29" s="272">
        <v>559</v>
      </c>
      <c r="BS29" s="272">
        <v>497</v>
      </c>
      <c r="BT29" s="274">
        <v>88.9087656529517</v>
      </c>
      <c r="BU29" s="271">
        <v>-62</v>
      </c>
      <c r="BV29" s="282">
        <v>1061.6455696202531</v>
      </c>
      <c r="BW29" s="272">
        <v>1458.6754966887418</v>
      </c>
      <c r="BX29" s="271">
        <f t="shared" si="15"/>
        <v>397.02992706848863</v>
      </c>
      <c r="BY29" s="272">
        <v>40</v>
      </c>
      <c r="BZ29" s="272">
        <v>26</v>
      </c>
      <c r="CA29" s="274">
        <v>65</v>
      </c>
      <c r="CB29" s="271">
        <v>-14</v>
      </c>
      <c r="CC29" s="272">
        <v>11</v>
      </c>
      <c r="CD29" s="272">
        <v>1621.13</v>
      </c>
      <c r="CE29" s="272">
        <v>3807.02</v>
      </c>
      <c r="CF29" s="271">
        <v>2185.89</v>
      </c>
      <c r="CG29" s="283">
        <v>18</v>
      </c>
      <c r="CH29" s="283">
        <v>25</v>
      </c>
      <c r="CI29" s="284">
        <v>7</v>
      </c>
      <c r="CJ29" s="17"/>
      <c r="CK29" s="17"/>
      <c r="CL29" s="17"/>
      <c r="CM29" s="17"/>
      <c r="CN29" s="11"/>
      <c r="CO29" s="11"/>
    </row>
    <row r="30" spans="1:93" s="13" customFormat="1" ht="21.75" customHeight="1">
      <c r="A30" s="154" t="s">
        <v>136</v>
      </c>
      <c r="B30" s="268">
        <v>2944</v>
      </c>
      <c r="C30" s="269">
        <v>1714</v>
      </c>
      <c r="D30" s="270">
        <v>58.22010869565217</v>
      </c>
      <c r="E30" s="271">
        <v>-1230</v>
      </c>
      <c r="F30" s="272">
        <v>1547</v>
      </c>
      <c r="G30" s="272">
        <v>825</v>
      </c>
      <c r="H30" s="270">
        <v>53.329023917259214</v>
      </c>
      <c r="I30" s="271">
        <v>-722</v>
      </c>
      <c r="J30" s="272">
        <v>887</v>
      </c>
      <c r="K30" s="272">
        <v>779</v>
      </c>
      <c r="L30" s="270">
        <v>87.82412626832019</v>
      </c>
      <c r="M30" s="271">
        <v>-108</v>
      </c>
      <c r="N30" s="273">
        <v>15</v>
      </c>
      <c r="O30" s="272">
        <v>23</v>
      </c>
      <c r="P30" s="274">
        <v>153.33333333333334</v>
      </c>
      <c r="Q30" s="275">
        <v>8</v>
      </c>
      <c r="R30" s="272">
        <v>161</v>
      </c>
      <c r="S30" s="273">
        <v>302</v>
      </c>
      <c r="T30" s="274">
        <v>187.5776397515528</v>
      </c>
      <c r="U30" s="271">
        <v>141</v>
      </c>
      <c r="V30" s="275"/>
      <c r="W30" s="275"/>
      <c r="X30" s="274" t="e">
        <f t="shared" si="0"/>
        <v>#DIV/0!</v>
      </c>
      <c r="Y30" s="275">
        <f t="shared" si="16"/>
        <v>0</v>
      </c>
      <c r="Z30" s="272">
        <v>5087</v>
      </c>
      <c r="AA30" s="272">
        <v>3792</v>
      </c>
      <c r="AB30" s="270">
        <f t="shared" si="2"/>
        <v>74.54295262433655</v>
      </c>
      <c r="AC30" s="271">
        <f t="shared" si="3"/>
        <v>-1295</v>
      </c>
      <c r="AD30" s="272">
        <v>2707</v>
      </c>
      <c r="AE30" s="272">
        <v>1584</v>
      </c>
      <c r="AF30" s="270">
        <f t="shared" si="4"/>
        <v>58.514961211673445</v>
      </c>
      <c r="AG30" s="271">
        <f t="shared" si="5"/>
        <v>-1123</v>
      </c>
      <c r="AH30" s="272">
        <v>886</v>
      </c>
      <c r="AI30" s="269">
        <v>1044</v>
      </c>
      <c r="AJ30" s="270">
        <f t="shared" si="6"/>
        <v>117.83295711060948</v>
      </c>
      <c r="AK30" s="271">
        <f t="shared" si="7"/>
        <v>158</v>
      </c>
      <c r="AL30" s="272">
        <v>0</v>
      </c>
      <c r="AM30" s="272">
        <v>42</v>
      </c>
      <c r="AN30" s="270"/>
      <c r="AO30" s="271">
        <f t="shared" si="9"/>
        <v>42</v>
      </c>
      <c r="AP30" s="272">
        <v>0</v>
      </c>
      <c r="AQ30" s="272">
        <v>110</v>
      </c>
      <c r="AR30" s="270"/>
      <c r="AS30" s="271">
        <f t="shared" si="11"/>
        <v>110</v>
      </c>
      <c r="AT30" s="272">
        <v>886</v>
      </c>
      <c r="AU30" s="272">
        <v>892</v>
      </c>
      <c r="AV30" s="270">
        <f t="shared" si="12"/>
        <v>100.67720090293453</v>
      </c>
      <c r="AW30" s="271">
        <f t="shared" si="13"/>
        <v>6</v>
      </c>
      <c r="AX30" s="272">
        <v>230</v>
      </c>
      <c r="AY30" s="272">
        <v>642</v>
      </c>
      <c r="AZ30" s="274">
        <v>279.1304347826087</v>
      </c>
      <c r="BA30" s="271">
        <v>412</v>
      </c>
      <c r="BB30" s="276">
        <f t="shared" si="14"/>
        <v>-2208</v>
      </c>
      <c r="BC30" s="234">
        <f t="shared" si="14"/>
        <v>-2879</v>
      </c>
      <c r="BD30" s="234">
        <v>3567</v>
      </c>
      <c r="BE30" s="277">
        <v>3950</v>
      </c>
      <c r="BF30" s="278">
        <v>181</v>
      </c>
      <c r="BG30" s="278">
        <v>192</v>
      </c>
      <c r="BH30" s="279">
        <v>106.1</v>
      </c>
      <c r="BI30" s="280">
        <v>11</v>
      </c>
      <c r="BJ30" s="281">
        <v>972</v>
      </c>
      <c r="BK30" s="272">
        <v>871</v>
      </c>
      <c r="BL30" s="274">
        <v>89.6</v>
      </c>
      <c r="BM30" s="271">
        <v>-101</v>
      </c>
      <c r="BN30" s="272">
        <v>1585</v>
      </c>
      <c r="BO30" s="272">
        <v>643</v>
      </c>
      <c r="BP30" s="274">
        <v>40.56782334384858</v>
      </c>
      <c r="BQ30" s="271">
        <v>-942</v>
      </c>
      <c r="BR30" s="272">
        <v>1338</v>
      </c>
      <c r="BS30" s="272">
        <v>489</v>
      </c>
      <c r="BT30" s="274">
        <v>36.54708520179372</v>
      </c>
      <c r="BU30" s="271">
        <v>-849</v>
      </c>
      <c r="BV30" s="282">
        <v>1266.3366336633662</v>
      </c>
      <c r="BW30" s="272">
        <v>2173.3333333333335</v>
      </c>
      <c r="BX30" s="271">
        <f t="shared" si="15"/>
        <v>906.9966996699673</v>
      </c>
      <c r="BY30" s="272">
        <v>65</v>
      </c>
      <c r="BZ30" s="272">
        <v>62</v>
      </c>
      <c r="CA30" s="274">
        <v>95.4</v>
      </c>
      <c r="CB30" s="271">
        <v>-3</v>
      </c>
      <c r="CC30" s="272">
        <v>78</v>
      </c>
      <c r="CD30" s="272">
        <v>2622.71</v>
      </c>
      <c r="CE30" s="272">
        <v>3879.71</v>
      </c>
      <c r="CF30" s="271">
        <v>1257</v>
      </c>
      <c r="CG30" s="283">
        <v>24</v>
      </c>
      <c r="CH30" s="283">
        <v>10</v>
      </c>
      <c r="CI30" s="284">
        <v>-14</v>
      </c>
      <c r="CJ30" s="17"/>
      <c r="CK30" s="17"/>
      <c r="CL30" s="17"/>
      <c r="CM30" s="17"/>
      <c r="CN30" s="11"/>
      <c r="CO30" s="11"/>
    </row>
    <row r="31" spans="1:93" s="19" customFormat="1" ht="21.75" customHeight="1">
      <c r="A31" s="154" t="s">
        <v>137</v>
      </c>
      <c r="B31" s="268">
        <v>556</v>
      </c>
      <c r="C31" s="269">
        <v>452</v>
      </c>
      <c r="D31" s="270">
        <v>81.29496402877699</v>
      </c>
      <c r="E31" s="271">
        <v>-104</v>
      </c>
      <c r="F31" s="272">
        <v>251</v>
      </c>
      <c r="G31" s="272">
        <v>255</v>
      </c>
      <c r="H31" s="270">
        <v>101.59362549800797</v>
      </c>
      <c r="I31" s="271">
        <v>4</v>
      </c>
      <c r="J31" s="272">
        <v>236</v>
      </c>
      <c r="K31" s="272">
        <v>234</v>
      </c>
      <c r="L31" s="270">
        <v>99.15254237288136</v>
      </c>
      <c r="M31" s="271">
        <v>-2</v>
      </c>
      <c r="N31" s="273">
        <v>9</v>
      </c>
      <c r="O31" s="272">
        <v>13</v>
      </c>
      <c r="P31" s="274">
        <v>144.44444444444443</v>
      </c>
      <c r="Q31" s="275">
        <v>4</v>
      </c>
      <c r="R31" s="272">
        <v>108</v>
      </c>
      <c r="S31" s="273">
        <v>110</v>
      </c>
      <c r="T31" s="274">
        <v>101.85185185185186</v>
      </c>
      <c r="U31" s="271">
        <v>2</v>
      </c>
      <c r="V31" s="275"/>
      <c r="W31" s="275"/>
      <c r="X31" s="274" t="e">
        <f t="shared" si="0"/>
        <v>#DIV/0!</v>
      </c>
      <c r="Y31" s="275">
        <f t="shared" si="16"/>
        <v>0</v>
      </c>
      <c r="Z31" s="272">
        <v>1365</v>
      </c>
      <c r="AA31" s="272">
        <v>1364</v>
      </c>
      <c r="AB31" s="270">
        <f t="shared" si="2"/>
        <v>99.92673992673993</v>
      </c>
      <c r="AC31" s="271">
        <f t="shared" si="3"/>
        <v>-1</v>
      </c>
      <c r="AD31" s="272">
        <v>476</v>
      </c>
      <c r="AE31" s="272">
        <v>429</v>
      </c>
      <c r="AF31" s="270">
        <f t="shared" si="4"/>
        <v>90.12605042016807</v>
      </c>
      <c r="AG31" s="271">
        <f t="shared" si="5"/>
        <v>-47</v>
      </c>
      <c r="AH31" s="272">
        <v>501</v>
      </c>
      <c r="AI31" s="269">
        <v>551</v>
      </c>
      <c r="AJ31" s="270">
        <f t="shared" si="6"/>
        <v>109.98003992015968</v>
      </c>
      <c r="AK31" s="271">
        <f t="shared" si="7"/>
        <v>50</v>
      </c>
      <c r="AL31" s="272">
        <v>1</v>
      </c>
      <c r="AM31" s="272">
        <v>0</v>
      </c>
      <c r="AN31" s="270">
        <f t="shared" si="8"/>
        <v>0</v>
      </c>
      <c r="AO31" s="271">
        <f t="shared" si="9"/>
        <v>-1</v>
      </c>
      <c r="AP31" s="272">
        <v>0</v>
      </c>
      <c r="AQ31" s="272">
        <v>0</v>
      </c>
      <c r="AR31" s="270"/>
      <c r="AS31" s="271">
        <f t="shared" si="11"/>
        <v>0</v>
      </c>
      <c r="AT31" s="272">
        <v>500</v>
      </c>
      <c r="AU31" s="272">
        <v>551</v>
      </c>
      <c r="AV31" s="270">
        <f t="shared" si="12"/>
        <v>110.2</v>
      </c>
      <c r="AW31" s="271">
        <f t="shared" si="13"/>
        <v>51</v>
      </c>
      <c r="AX31" s="272">
        <v>106</v>
      </c>
      <c r="AY31" s="272">
        <v>156</v>
      </c>
      <c r="AZ31" s="274">
        <v>147.16981132075472</v>
      </c>
      <c r="BA31" s="271">
        <v>50</v>
      </c>
      <c r="BB31" s="276">
        <f t="shared" si="14"/>
        <v>-5419</v>
      </c>
      <c r="BC31" s="234">
        <f t="shared" si="14"/>
        <v>-5050</v>
      </c>
      <c r="BD31" s="234">
        <v>5760</v>
      </c>
      <c r="BE31" s="277">
        <v>5289</v>
      </c>
      <c r="BF31" s="278">
        <v>98</v>
      </c>
      <c r="BG31" s="278">
        <v>95</v>
      </c>
      <c r="BH31" s="279">
        <v>96.9</v>
      </c>
      <c r="BI31" s="280">
        <v>-3</v>
      </c>
      <c r="BJ31" s="281">
        <v>246</v>
      </c>
      <c r="BK31" s="272">
        <v>249</v>
      </c>
      <c r="BL31" s="274">
        <v>101.2</v>
      </c>
      <c r="BM31" s="271">
        <v>3</v>
      </c>
      <c r="BN31" s="272">
        <v>215</v>
      </c>
      <c r="BO31" s="272">
        <v>213</v>
      </c>
      <c r="BP31" s="274">
        <v>99.06976744186046</v>
      </c>
      <c r="BQ31" s="271">
        <v>-2</v>
      </c>
      <c r="BR31" s="272">
        <v>162</v>
      </c>
      <c r="BS31" s="272">
        <v>169</v>
      </c>
      <c r="BT31" s="274">
        <v>104.32098765432099</v>
      </c>
      <c r="BU31" s="271">
        <v>7</v>
      </c>
      <c r="BV31" s="282">
        <v>1302.016129032258</v>
      </c>
      <c r="BW31" s="272">
        <v>2084.1463414634145</v>
      </c>
      <c r="BX31" s="271">
        <f t="shared" si="15"/>
        <v>782.1302124311565</v>
      </c>
      <c r="BY31" s="272">
        <v>23</v>
      </c>
      <c r="BZ31" s="272">
        <v>21</v>
      </c>
      <c r="CA31" s="274">
        <v>91.3</v>
      </c>
      <c r="CB31" s="271">
        <v>-2</v>
      </c>
      <c r="CC31" s="272">
        <v>14</v>
      </c>
      <c r="CD31" s="272">
        <v>1860.04</v>
      </c>
      <c r="CE31" s="272">
        <v>3521.19</v>
      </c>
      <c r="CF31" s="271">
        <v>1661.15</v>
      </c>
      <c r="CG31" s="283">
        <v>9</v>
      </c>
      <c r="CH31" s="283">
        <v>10</v>
      </c>
      <c r="CI31" s="284">
        <v>1</v>
      </c>
      <c r="CJ31" s="17"/>
      <c r="CK31" s="17"/>
      <c r="CL31" s="17"/>
      <c r="CM31" s="17"/>
      <c r="CN31" s="11"/>
      <c r="CO31" s="11"/>
    </row>
    <row r="32" spans="1:93" s="13" customFormat="1" ht="21.75" customHeight="1">
      <c r="A32" s="156" t="s">
        <v>138</v>
      </c>
      <c r="B32" s="268">
        <v>1909</v>
      </c>
      <c r="C32" s="269">
        <v>1455</v>
      </c>
      <c r="D32" s="270">
        <v>76.21791513881614</v>
      </c>
      <c r="E32" s="271">
        <v>-454</v>
      </c>
      <c r="F32" s="272">
        <v>844</v>
      </c>
      <c r="G32" s="272">
        <v>710</v>
      </c>
      <c r="H32" s="270">
        <v>84.12322274881517</v>
      </c>
      <c r="I32" s="271">
        <v>-134</v>
      </c>
      <c r="J32" s="272">
        <v>243</v>
      </c>
      <c r="K32" s="272">
        <v>274</v>
      </c>
      <c r="L32" s="270">
        <v>112.75720164609054</v>
      </c>
      <c r="M32" s="271">
        <v>31</v>
      </c>
      <c r="N32" s="273">
        <v>5</v>
      </c>
      <c r="O32" s="272">
        <v>4</v>
      </c>
      <c r="P32" s="274">
        <v>80</v>
      </c>
      <c r="Q32" s="275">
        <v>-1</v>
      </c>
      <c r="R32" s="272">
        <v>176</v>
      </c>
      <c r="S32" s="273">
        <v>216</v>
      </c>
      <c r="T32" s="274">
        <v>122.72727272727273</v>
      </c>
      <c r="U32" s="271">
        <v>40</v>
      </c>
      <c r="V32" s="275"/>
      <c r="W32" s="275"/>
      <c r="X32" s="274" t="e">
        <f t="shared" si="0"/>
        <v>#DIV/0!</v>
      </c>
      <c r="Y32" s="275">
        <f t="shared" si="16"/>
        <v>0</v>
      </c>
      <c r="Z32" s="272">
        <v>3121</v>
      </c>
      <c r="AA32" s="272">
        <v>2794</v>
      </c>
      <c r="AB32" s="270">
        <f t="shared" si="2"/>
        <v>89.52258891380967</v>
      </c>
      <c r="AC32" s="271">
        <f t="shared" si="3"/>
        <v>-327</v>
      </c>
      <c r="AD32" s="272">
        <v>1786</v>
      </c>
      <c r="AE32" s="272">
        <v>1325</v>
      </c>
      <c r="AF32" s="270">
        <f t="shared" si="4"/>
        <v>74.18812989921612</v>
      </c>
      <c r="AG32" s="271">
        <f t="shared" si="5"/>
        <v>-461</v>
      </c>
      <c r="AH32" s="272">
        <v>292</v>
      </c>
      <c r="AI32" s="269">
        <v>548</v>
      </c>
      <c r="AJ32" s="270">
        <f t="shared" si="6"/>
        <v>187.67123287671234</v>
      </c>
      <c r="AK32" s="271">
        <f t="shared" si="7"/>
        <v>256</v>
      </c>
      <c r="AL32" s="272">
        <v>4</v>
      </c>
      <c r="AM32" s="272">
        <v>30</v>
      </c>
      <c r="AN32" s="270">
        <f t="shared" si="8"/>
        <v>750</v>
      </c>
      <c r="AO32" s="271">
        <f t="shared" si="9"/>
        <v>26</v>
      </c>
      <c r="AP32" s="272">
        <v>4</v>
      </c>
      <c r="AQ32" s="272">
        <v>30</v>
      </c>
      <c r="AR32" s="270">
        <f t="shared" si="10"/>
        <v>750</v>
      </c>
      <c r="AS32" s="271">
        <f t="shared" si="11"/>
        <v>26</v>
      </c>
      <c r="AT32" s="272">
        <v>284</v>
      </c>
      <c r="AU32" s="272">
        <v>488</v>
      </c>
      <c r="AV32" s="270">
        <f t="shared" si="12"/>
        <v>171.83098591549296</v>
      </c>
      <c r="AW32" s="271">
        <f t="shared" si="13"/>
        <v>204</v>
      </c>
      <c r="AX32" s="272">
        <v>195</v>
      </c>
      <c r="AY32" s="272">
        <v>606</v>
      </c>
      <c r="AZ32" s="274">
        <v>310.7692307692308</v>
      </c>
      <c r="BA32" s="271">
        <v>411</v>
      </c>
      <c r="BB32" s="276">
        <f t="shared" si="14"/>
        <v>-515</v>
      </c>
      <c r="BC32" s="234">
        <f t="shared" si="14"/>
        <v>-346</v>
      </c>
      <c r="BD32" s="234">
        <v>1246</v>
      </c>
      <c r="BE32" s="277">
        <v>1271</v>
      </c>
      <c r="BF32" s="278">
        <v>97</v>
      </c>
      <c r="BG32" s="278">
        <v>143</v>
      </c>
      <c r="BH32" s="279">
        <v>147.4</v>
      </c>
      <c r="BI32" s="280">
        <v>46</v>
      </c>
      <c r="BJ32" s="281">
        <v>254</v>
      </c>
      <c r="BK32" s="272">
        <v>294</v>
      </c>
      <c r="BL32" s="274">
        <v>115.7</v>
      </c>
      <c r="BM32" s="271">
        <v>40</v>
      </c>
      <c r="BN32" s="272">
        <v>1178</v>
      </c>
      <c r="BO32" s="272">
        <v>530</v>
      </c>
      <c r="BP32" s="274">
        <v>44.99151103565365</v>
      </c>
      <c r="BQ32" s="271">
        <v>-648</v>
      </c>
      <c r="BR32" s="272">
        <v>912</v>
      </c>
      <c r="BS32" s="272">
        <v>383</v>
      </c>
      <c r="BT32" s="274">
        <v>41.99561403508772</v>
      </c>
      <c r="BU32" s="271">
        <v>-529</v>
      </c>
      <c r="BV32" s="282">
        <v>921.2716763005781</v>
      </c>
      <c r="BW32" s="272">
        <v>1497.5124378109454</v>
      </c>
      <c r="BX32" s="271">
        <f t="shared" si="15"/>
        <v>576.2407615103673</v>
      </c>
      <c r="BY32" s="272">
        <v>18</v>
      </c>
      <c r="BZ32" s="272">
        <v>20</v>
      </c>
      <c r="CA32" s="274">
        <v>111.1</v>
      </c>
      <c r="CB32" s="271">
        <v>2</v>
      </c>
      <c r="CC32" s="272">
        <v>37</v>
      </c>
      <c r="CD32" s="272">
        <v>2003.83</v>
      </c>
      <c r="CE32" s="272">
        <v>3420.95</v>
      </c>
      <c r="CF32" s="271">
        <v>1417.12</v>
      </c>
      <c r="CG32" s="283">
        <v>65</v>
      </c>
      <c r="CH32" s="283">
        <v>27</v>
      </c>
      <c r="CI32" s="284">
        <v>-38</v>
      </c>
      <c r="CJ32" s="17"/>
      <c r="CK32" s="17"/>
      <c r="CL32" s="17"/>
      <c r="CM32" s="17"/>
      <c r="CN32" s="11"/>
      <c r="CO32" s="11"/>
    </row>
    <row r="33" spans="1:93" s="13" customFormat="1" ht="21.75" customHeight="1" thickBot="1">
      <c r="A33" s="157" t="s">
        <v>139</v>
      </c>
      <c r="B33" s="285">
        <v>729</v>
      </c>
      <c r="C33" s="286">
        <v>665</v>
      </c>
      <c r="D33" s="287">
        <v>91.22085048010973</v>
      </c>
      <c r="E33" s="288">
        <v>-64</v>
      </c>
      <c r="F33" s="289">
        <v>368</v>
      </c>
      <c r="G33" s="289">
        <v>414</v>
      </c>
      <c r="H33" s="287">
        <v>112.5</v>
      </c>
      <c r="I33" s="288">
        <v>46</v>
      </c>
      <c r="J33" s="289">
        <v>248</v>
      </c>
      <c r="K33" s="289">
        <v>368</v>
      </c>
      <c r="L33" s="287">
        <v>148.38709677419354</v>
      </c>
      <c r="M33" s="288">
        <v>120</v>
      </c>
      <c r="N33" s="290">
        <v>15</v>
      </c>
      <c r="O33" s="289">
        <v>33</v>
      </c>
      <c r="P33" s="291">
        <v>220.00000000000003</v>
      </c>
      <c r="Q33" s="292">
        <v>18</v>
      </c>
      <c r="R33" s="289">
        <v>81</v>
      </c>
      <c r="S33" s="290">
        <v>120</v>
      </c>
      <c r="T33" s="291">
        <v>148.14814814814815</v>
      </c>
      <c r="U33" s="288">
        <v>39</v>
      </c>
      <c r="V33" s="292"/>
      <c r="W33" s="292"/>
      <c r="X33" s="291" t="e">
        <f t="shared" si="0"/>
        <v>#DIV/0!</v>
      </c>
      <c r="Y33" s="292">
        <f t="shared" si="16"/>
        <v>0</v>
      </c>
      <c r="Z33" s="289">
        <v>1851</v>
      </c>
      <c r="AA33" s="289">
        <v>1651</v>
      </c>
      <c r="AB33" s="287">
        <f t="shared" si="2"/>
        <v>89.19502971366828</v>
      </c>
      <c r="AC33" s="288">
        <f t="shared" si="3"/>
        <v>-200</v>
      </c>
      <c r="AD33" s="289">
        <v>712</v>
      </c>
      <c r="AE33" s="289">
        <v>624</v>
      </c>
      <c r="AF33" s="287">
        <f t="shared" si="4"/>
        <v>87.64044943820225</v>
      </c>
      <c r="AG33" s="288">
        <f t="shared" si="5"/>
        <v>-88</v>
      </c>
      <c r="AH33" s="289">
        <v>309</v>
      </c>
      <c r="AI33" s="286">
        <v>245</v>
      </c>
      <c r="AJ33" s="287">
        <f t="shared" si="6"/>
        <v>79.28802588996764</v>
      </c>
      <c r="AK33" s="288">
        <f t="shared" si="7"/>
        <v>-64</v>
      </c>
      <c r="AL33" s="289">
        <v>11</v>
      </c>
      <c r="AM33" s="289">
        <v>1</v>
      </c>
      <c r="AN33" s="287">
        <f t="shared" si="8"/>
        <v>9.090909090909092</v>
      </c>
      <c r="AO33" s="288">
        <f t="shared" si="9"/>
        <v>-10</v>
      </c>
      <c r="AP33" s="289">
        <v>11</v>
      </c>
      <c r="AQ33" s="289">
        <v>1</v>
      </c>
      <c r="AR33" s="287">
        <f t="shared" si="10"/>
        <v>9.090909090909092</v>
      </c>
      <c r="AS33" s="288">
        <f t="shared" si="11"/>
        <v>-10</v>
      </c>
      <c r="AT33" s="289">
        <v>287</v>
      </c>
      <c r="AU33" s="289">
        <v>243</v>
      </c>
      <c r="AV33" s="287">
        <f t="shared" si="12"/>
        <v>84.66898954703834</v>
      </c>
      <c r="AW33" s="288">
        <f t="shared" si="13"/>
        <v>-44</v>
      </c>
      <c r="AX33" s="289">
        <v>128</v>
      </c>
      <c r="AY33" s="289">
        <v>177</v>
      </c>
      <c r="AZ33" s="291">
        <v>138.28125</v>
      </c>
      <c r="BA33" s="288">
        <v>49</v>
      </c>
      <c r="BB33" s="293">
        <f t="shared" si="14"/>
        <v>-3270</v>
      </c>
      <c r="BC33" s="293">
        <f t="shared" si="14"/>
        <v>-3277</v>
      </c>
      <c r="BD33" s="293">
        <v>3714</v>
      </c>
      <c r="BE33" s="294">
        <v>3691</v>
      </c>
      <c r="BF33" s="295">
        <v>90</v>
      </c>
      <c r="BG33" s="295">
        <v>140</v>
      </c>
      <c r="BH33" s="296">
        <v>155.6</v>
      </c>
      <c r="BI33" s="297">
        <v>50</v>
      </c>
      <c r="BJ33" s="298">
        <v>256</v>
      </c>
      <c r="BK33" s="289">
        <v>392</v>
      </c>
      <c r="BL33" s="291">
        <v>153.1</v>
      </c>
      <c r="BM33" s="288">
        <v>136</v>
      </c>
      <c r="BN33" s="289">
        <v>285</v>
      </c>
      <c r="BO33" s="289">
        <v>251</v>
      </c>
      <c r="BP33" s="291">
        <v>88.0701754385965</v>
      </c>
      <c r="BQ33" s="288">
        <v>-34</v>
      </c>
      <c r="BR33" s="289">
        <v>207</v>
      </c>
      <c r="BS33" s="289">
        <v>195</v>
      </c>
      <c r="BT33" s="291">
        <v>94.20289855072464</v>
      </c>
      <c r="BU33" s="288">
        <v>-12</v>
      </c>
      <c r="BV33" s="299">
        <v>1322.4755700325734</v>
      </c>
      <c r="BW33" s="289">
        <v>2089.285714285714</v>
      </c>
      <c r="BX33" s="288">
        <f t="shared" si="15"/>
        <v>766.8101442531408</v>
      </c>
      <c r="BY33" s="289">
        <v>12</v>
      </c>
      <c r="BZ33" s="289">
        <v>20</v>
      </c>
      <c r="CA33" s="291">
        <v>166.7</v>
      </c>
      <c r="CB33" s="288">
        <v>8</v>
      </c>
      <c r="CC33" s="289">
        <v>10</v>
      </c>
      <c r="CD33" s="289">
        <v>2558.33</v>
      </c>
      <c r="CE33" s="289">
        <v>3516</v>
      </c>
      <c r="CF33" s="288">
        <v>957.6700000000001</v>
      </c>
      <c r="CG33" s="300">
        <v>24</v>
      </c>
      <c r="CH33" s="300">
        <v>13</v>
      </c>
      <c r="CI33" s="301">
        <v>-11</v>
      </c>
      <c r="CJ33" s="17"/>
      <c r="CK33" s="17"/>
      <c r="CL33" s="17"/>
      <c r="CM33" s="17"/>
      <c r="CN33" s="11"/>
      <c r="CO33" s="11"/>
    </row>
    <row r="34" spans="1:90" s="20" customFormat="1" ht="15">
      <c r="A34" s="148"/>
      <c r="B34" s="148"/>
      <c r="C34" s="148"/>
      <c r="D34" s="148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50"/>
      <c r="BK34" s="150"/>
      <c r="BL34" s="150"/>
      <c r="BM34" s="151"/>
      <c r="BN34" s="148"/>
      <c r="BO34" s="148"/>
      <c r="BP34" s="148"/>
      <c r="BQ34" s="148"/>
      <c r="BR34" s="148"/>
      <c r="BS34" s="148"/>
      <c r="BT34" s="148"/>
      <c r="BU34" s="152"/>
      <c r="BV34" s="152"/>
      <c r="BW34" s="152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K34" s="17"/>
      <c r="CL34" s="17"/>
    </row>
    <row r="35" spans="1:87" s="20" customFormat="1" ht="12.75">
      <c r="A35" s="148"/>
      <c r="B35" s="148"/>
      <c r="C35" s="148"/>
      <c r="D35" s="148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50"/>
      <c r="BK35" s="150"/>
      <c r="BL35" s="150"/>
      <c r="BM35" s="151"/>
      <c r="BN35" s="148"/>
      <c r="BO35" s="148"/>
      <c r="BP35" s="148"/>
      <c r="BQ35" s="148"/>
      <c r="BR35" s="148"/>
      <c r="BS35" s="148"/>
      <c r="BT35" s="148"/>
      <c r="BU35" s="152"/>
      <c r="BV35" s="152"/>
      <c r="BW35" s="152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</row>
    <row r="36" spans="1:87" s="20" customFormat="1" ht="12.75">
      <c r="A36" s="148"/>
      <c r="B36" s="148"/>
      <c r="C36" s="148"/>
      <c r="D36" s="148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50"/>
      <c r="BK36" s="150"/>
      <c r="BL36" s="150"/>
      <c r="BM36" s="151"/>
      <c r="BN36" s="148"/>
      <c r="BO36" s="148"/>
      <c r="BP36" s="148"/>
      <c r="BQ36" s="148"/>
      <c r="BR36" s="148"/>
      <c r="BS36" s="148"/>
      <c r="BT36" s="148"/>
      <c r="BU36" s="152"/>
      <c r="BV36" s="152"/>
      <c r="BW36" s="152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</row>
    <row r="37" spans="1:87" s="20" customFormat="1" ht="12.75">
      <c r="A37" s="148"/>
      <c r="B37" s="148"/>
      <c r="C37" s="148"/>
      <c r="D37" s="148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52"/>
      <c r="BN37" s="148"/>
      <c r="BO37" s="148"/>
      <c r="BP37" s="148"/>
      <c r="BQ37" s="148"/>
      <c r="BR37" s="148"/>
      <c r="BS37" s="148"/>
      <c r="BT37" s="148"/>
      <c r="BU37" s="152"/>
      <c r="BV37" s="152"/>
      <c r="BW37" s="152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</row>
    <row r="38" spans="1:87" s="20" customFormat="1" ht="12.75">
      <c r="A38" s="148"/>
      <c r="B38" s="148"/>
      <c r="C38" s="148"/>
      <c r="D38" s="148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52"/>
      <c r="BV38" s="152"/>
      <c r="BW38" s="152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</row>
    <row r="39" spans="1:87" s="20" customFormat="1" ht="12.75">
      <c r="A39" s="148"/>
      <c r="B39" s="148"/>
      <c r="C39" s="148"/>
      <c r="D39" s="148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</row>
    <row r="40" spans="1:87" s="20" customFormat="1" ht="12.75">
      <c r="A40" s="148"/>
      <c r="B40" s="148"/>
      <c r="C40" s="148"/>
      <c r="D40" s="148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</row>
    <row r="41" spans="1:87" s="20" customFormat="1" ht="12.75">
      <c r="A41" s="148"/>
      <c r="B41" s="148"/>
      <c r="C41" s="148"/>
      <c r="D41" s="148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</row>
    <row r="42" spans="1:87" s="20" customFormat="1" ht="12.75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</row>
    <row r="43" spans="1:87" s="20" customFormat="1" ht="12.7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</row>
    <row r="44" spans="1:87" s="20" customFormat="1" ht="12.75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</row>
    <row r="45" spans="1:87" s="20" customFormat="1" ht="12.75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</row>
    <row r="46" spans="1:87" s="20" customFormat="1" ht="12.75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148"/>
      <c r="CI46" s="148"/>
    </row>
    <row r="47" spans="1:87" s="20" customFormat="1" ht="12.75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</row>
    <row r="48" spans="1:87" s="20" customFormat="1" ht="12.75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</row>
    <row r="49" spans="1:87" s="20" customFormat="1" ht="12.75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</row>
    <row r="50" spans="1:87" s="20" customFormat="1" ht="12.75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</row>
    <row r="51" spans="1:87" s="20" customFormat="1" ht="12.75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</row>
    <row r="52" spans="1:87" s="20" customFormat="1" ht="12.75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</row>
    <row r="53" spans="1:87" s="20" customFormat="1" ht="12.75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</row>
    <row r="54" spans="1:87" s="20" customFormat="1" ht="12.75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</row>
    <row r="55" spans="1:87" s="20" customFormat="1" ht="12.75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</row>
    <row r="56" spans="1:87" s="20" customFormat="1" ht="12.75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8"/>
      <c r="CI56" s="148"/>
    </row>
    <row r="57" spans="1:87" s="20" customFormat="1" ht="12.75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</row>
    <row r="58" spans="1:87" s="20" customFormat="1" ht="12.75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</row>
    <row r="59" spans="1:87" s="20" customFormat="1" ht="12.75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</row>
    <row r="60" spans="1:87" s="20" customFormat="1" ht="12.75">
      <c r="A60" s="1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</row>
    <row r="61" spans="1:87" s="13" customFormat="1" ht="12.75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  <c r="BV61" s="132"/>
      <c r="BW61" s="132"/>
      <c r="BX61" s="132"/>
      <c r="BY61" s="132"/>
      <c r="BZ61" s="132"/>
      <c r="CA61" s="132"/>
      <c r="CB61" s="132"/>
      <c r="CC61" s="132"/>
      <c r="CD61" s="132"/>
      <c r="CE61" s="132"/>
      <c r="CF61" s="132"/>
      <c r="CG61" s="132"/>
      <c r="CH61" s="132"/>
      <c r="CI61" s="132"/>
    </row>
    <row r="62" spans="1:87" s="13" customFormat="1" ht="12.75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32"/>
      <c r="BZ62" s="132"/>
      <c r="CA62" s="132"/>
      <c r="CB62" s="132"/>
      <c r="CC62" s="132"/>
      <c r="CD62" s="132"/>
      <c r="CE62" s="132"/>
      <c r="CF62" s="132"/>
      <c r="CG62" s="132"/>
      <c r="CH62" s="132"/>
      <c r="CI62" s="132"/>
    </row>
    <row r="63" spans="1:87" s="13" customFormat="1" ht="12.75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2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</row>
    <row r="64" spans="1:87" s="13" customFormat="1" ht="12.75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</row>
    <row r="65" spans="1:87" s="13" customFormat="1" ht="12.75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</row>
    <row r="66" spans="1:87" s="13" customFormat="1" ht="12.75">
      <c r="A66" s="132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2"/>
      <c r="BX66" s="132"/>
      <c r="BY66" s="132"/>
      <c r="BZ66" s="132"/>
      <c r="CA66" s="132"/>
      <c r="CB66" s="132"/>
      <c r="CC66" s="132"/>
      <c r="CD66" s="132"/>
      <c r="CE66" s="132"/>
      <c r="CF66" s="132"/>
      <c r="CG66" s="132"/>
      <c r="CH66" s="132"/>
      <c r="CI66" s="132"/>
    </row>
    <row r="67" spans="1:87" s="13" customFormat="1" ht="12.75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</row>
    <row r="68" spans="1:87" s="13" customFormat="1" ht="12.75">
      <c r="A68" s="132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</row>
    <row r="69" spans="1:87" s="13" customFormat="1" ht="12.75">
      <c r="A69" s="132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</row>
    <row r="70" spans="1:87" s="13" customFormat="1" ht="12.75">
      <c r="A70" s="132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  <c r="CA70" s="132"/>
      <c r="CB70" s="132"/>
      <c r="CC70" s="132"/>
      <c r="CD70" s="132"/>
      <c r="CE70" s="132"/>
      <c r="CF70" s="132"/>
      <c r="CG70" s="132"/>
      <c r="CH70" s="132"/>
      <c r="CI70" s="132"/>
    </row>
    <row r="71" spans="1:87" s="13" customFormat="1" ht="12.75">
      <c r="A71" s="132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</row>
    <row r="72" spans="1:87" s="13" customFormat="1" ht="12.75">
      <c r="A72" s="132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2"/>
      <c r="BT72" s="132"/>
      <c r="BU72" s="132"/>
      <c r="BV72" s="132"/>
      <c r="BW72" s="132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</row>
    <row r="73" spans="1:87" s="13" customFormat="1" ht="12.75">
      <c r="A73" s="132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  <c r="BQ73" s="132"/>
      <c r="BR73" s="132"/>
      <c r="BS73" s="132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</row>
    <row r="74" spans="1:87" s="13" customFormat="1" ht="12.75">
      <c r="A74" s="132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2"/>
      <c r="BT74" s="132"/>
      <c r="BU74" s="132"/>
      <c r="BV74" s="132"/>
      <c r="BW74" s="132"/>
      <c r="BX74" s="132"/>
      <c r="BY74" s="132"/>
      <c r="BZ74" s="132"/>
      <c r="CA74" s="132"/>
      <c r="CB74" s="132"/>
      <c r="CC74" s="132"/>
      <c r="CD74" s="132"/>
      <c r="CE74" s="132"/>
      <c r="CF74" s="132"/>
      <c r="CG74" s="132"/>
      <c r="CH74" s="132"/>
      <c r="CI74" s="132"/>
    </row>
    <row r="75" spans="1:87" s="13" customFormat="1" ht="12.75">
      <c r="A75" s="132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132"/>
      <c r="BN75" s="132"/>
      <c r="BO75" s="132"/>
      <c r="BP75" s="132"/>
      <c r="BQ75" s="132"/>
      <c r="BR75" s="132"/>
      <c r="BS75" s="132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</row>
    <row r="76" spans="1:87" s="13" customFormat="1" ht="12.75">
      <c r="A76" s="132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2"/>
      <c r="BZ76" s="132"/>
      <c r="CA76" s="132"/>
      <c r="CB76" s="132"/>
      <c r="CC76" s="132"/>
      <c r="CD76" s="132"/>
      <c r="CE76" s="132"/>
      <c r="CF76" s="132"/>
      <c r="CG76" s="132"/>
      <c r="CH76" s="132"/>
      <c r="CI76" s="132"/>
    </row>
    <row r="77" spans="1:87" s="13" customFormat="1" ht="12.75">
      <c r="A77" s="132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  <c r="BI77" s="132"/>
      <c r="BJ77" s="132"/>
      <c r="BK77" s="132"/>
      <c r="BL77" s="132"/>
      <c r="BM77" s="132"/>
      <c r="BN77" s="132"/>
      <c r="BO77" s="132"/>
      <c r="BP77" s="132"/>
      <c r="BQ77" s="132"/>
      <c r="BR77" s="132"/>
      <c r="BS77" s="132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</row>
    <row r="78" spans="1:87" s="13" customFormat="1" ht="12.75">
      <c r="A78" s="132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132"/>
      <c r="BK78" s="132"/>
      <c r="BL78" s="132"/>
      <c r="BM78" s="132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2"/>
      <c r="CD78" s="132"/>
      <c r="CE78" s="132"/>
      <c r="CF78" s="132"/>
      <c r="CG78" s="132"/>
      <c r="CH78" s="132"/>
      <c r="CI78" s="132"/>
    </row>
    <row r="79" spans="1:87" s="13" customFormat="1" ht="12.75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2"/>
      <c r="BQ79" s="132"/>
      <c r="BR79" s="132"/>
      <c r="BS79" s="132"/>
      <c r="BT79" s="132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</row>
    <row r="80" spans="1:87" s="13" customFormat="1" ht="12.75">
      <c r="A80" s="132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</row>
    <row r="81" spans="1:87" s="13" customFormat="1" ht="12.75">
      <c r="A81" s="132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</row>
    <row r="82" spans="1:87" s="13" customFormat="1" ht="12.75">
      <c r="A82" s="132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</row>
    <row r="83" spans="1:87" s="13" customFormat="1" ht="12.75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2"/>
      <c r="BR83" s="132"/>
      <c r="BS83" s="132"/>
      <c r="BT83" s="132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</row>
    <row r="84" spans="1:87" s="13" customFormat="1" ht="12.75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2"/>
      <c r="CI84" s="132"/>
    </row>
    <row r="85" spans="1:87" s="13" customFormat="1" ht="12.75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2"/>
      <c r="BR85" s="132"/>
      <c r="BS85" s="132"/>
      <c r="BT85" s="132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</row>
    <row r="86" spans="1:87" s="13" customFormat="1" ht="12.75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  <c r="BQ86" s="132"/>
      <c r="BR86" s="132"/>
      <c r="BS86" s="132"/>
      <c r="BT86" s="132"/>
      <c r="BU86" s="132"/>
      <c r="BV86" s="132"/>
      <c r="BW86" s="132"/>
      <c r="BX86" s="132"/>
      <c r="BY86" s="132"/>
      <c r="BZ86" s="132"/>
      <c r="CA86" s="132"/>
      <c r="CB86" s="132"/>
      <c r="CC86" s="132"/>
      <c r="CD86" s="132"/>
      <c r="CE86" s="132"/>
      <c r="CF86" s="132"/>
      <c r="CG86" s="132"/>
      <c r="CH86" s="132"/>
      <c r="CI86" s="132"/>
    </row>
    <row r="87" spans="1:87" s="13" customFormat="1" ht="12.7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  <c r="BD87" s="132"/>
      <c r="BE87" s="132"/>
      <c r="BF87" s="132"/>
      <c r="BG87" s="132"/>
      <c r="BH87" s="132"/>
      <c r="BI87" s="132"/>
      <c r="BJ87" s="132"/>
      <c r="BK87" s="132"/>
      <c r="BL87" s="132"/>
      <c r="BM87" s="132"/>
      <c r="BN87" s="132"/>
      <c r="BO87" s="132"/>
      <c r="BP87" s="132"/>
      <c r="BQ87" s="132"/>
      <c r="BR87" s="132"/>
      <c r="BS87" s="132"/>
      <c r="BT87" s="132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</row>
    <row r="88" spans="1:87" s="13" customFormat="1" ht="12.75">
      <c r="A88" s="132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  <c r="BD88" s="132"/>
      <c r="BE88" s="132"/>
      <c r="BF88" s="132"/>
      <c r="BG88" s="132"/>
      <c r="BH88" s="132"/>
      <c r="BI88" s="132"/>
      <c r="BJ88" s="132"/>
      <c r="BK88" s="132"/>
      <c r="BL88" s="132"/>
      <c r="BM88" s="132"/>
      <c r="BN88" s="132"/>
      <c r="BO88" s="132"/>
      <c r="BP88" s="132"/>
      <c r="BQ88" s="132"/>
      <c r="BR88" s="132"/>
      <c r="BS88" s="132"/>
      <c r="BT88" s="132"/>
      <c r="BU88" s="132"/>
      <c r="BV88" s="132"/>
      <c r="BW88" s="132"/>
      <c r="BX88" s="132"/>
      <c r="BY88" s="132"/>
      <c r="BZ88" s="132"/>
      <c r="CA88" s="132"/>
      <c r="CB88" s="132"/>
      <c r="CC88" s="132"/>
      <c r="CD88" s="132"/>
      <c r="CE88" s="132"/>
      <c r="CF88" s="132"/>
      <c r="CG88" s="132"/>
      <c r="CH88" s="132"/>
      <c r="CI88" s="132"/>
    </row>
    <row r="89" spans="1:87" s="13" customFormat="1" ht="12.75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  <c r="BQ89" s="132"/>
      <c r="BR89" s="132"/>
      <c r="BS89" s="132"/>
      <c r="BT89" s="132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</row>
    <row r="90" spans="1:87" s="13" customFormat="1" ht="12.75">
      <c r="A90" s="132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2"/>
      <c r="BM90" s="132"/>
      <c r="BN90" s="132"/>
      <c r="BO90" s="132"/>
      <c r="BP90" s="132"/>
      <c r="BQ90" s="132"/>
      <c r="BR90" s="132"/>
      <c r="BS90" s="132"/>
      <c r="BT90" s="132"/>
      <c r="BU90" s="132"/>
      <c r="BV90" s="132"/>
      <c r="BW90" s="132"/>
      <c r="BX90" s="132"/>
      <c r="BY90" s="132"/>
      <c r="BZ90" s="132"/>
      <c r="CA90" s="132"/>
      <c r="CB90" s="132"/>
      <c r="CC90" s="132"/>
      <c r="CD90" s="132"/>
      <c r="CE90" s="132"/>
      <c r="CF90" s="132"/>
      <c r="CG90" s="132"/>
      <c r="CH90" s="132"/>
      <c r="CI90" s="132"/>
    </row>
    <row r="91" spans="1:87" s="13" customFormat="1" ht="12.75">
      <c r="A91" s="132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2"/>
      <c r="BJ91" s="132"/>
      <c r="BK91" s="132"/>
      <c r="BL91" s="132"/>
      <c r="BM91" s="132"/>
      <c r="BN91" s="132"/>
      <c r="BO91" s="132"/>
      <c r="BP91" s="132"/>
      <c r="BQ91" s="132"/>
      <c r="BR91" s="132"/>
      <c r="BS91" s="132"/>
      <c r="BT91" s="132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</row>
    <row r="92" spans="1:87" s="13" customFormat="1" ht="12.75">
      <c r="A92" s="132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2"/>
      <c r="BR92" s="132"/>
      <c r="BS92" s="132"/>
      <c r="BT92" s="132"/>
      <c r="BU92" s="132"/>
      <c r="BV92" s="132"/>
      <c r="BW92" s="132"/>
      <c r="BX92" s="132"/>
      <c r="BY92" s="132"/>
      <c r="BZ92" s="132"/>
      <c r="CA92" s="132"/>
      <c r="CB92" s="132"/>
      <c r="CC92" s="132"/>
      <c r="CD92" s="132"/>
      <c r="CE92" s="132"/>
      <c r="CF92" s="132"/>
      <c r="CG92" s="132"/>
      <c r="CH92" s="132"/>
      <c r="CI92" s="132"/>
    </row>
    <row r="93" spans="1:87" s="13" customFormat="1" ht="12.75">
      <c r="A93" s="132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  <c r="BD93" s="132"/>
      <c r="BE93" s="132"/>
      <c r="BF93" s="132"/>
      <c r="BG93" s="132"/>
      <c r="BH93" s="132"/>
      <c r="BI93" s="132"/>
      <c r="BJ93" s="132"/>
      <c r="BK93" s="132"/>
      <c r="BL93" s="132"/>
      <c r="BM93" s="132"/>
      <c r="BN93" s="132"/>
      <c r="BO93" s="132"/>
      <c r="BP93" s="132"/>
      <c r="BQ93" s="132"/>
      <c r="BR93" s="132"/>
      <c r="BS93" s="132"/>
      <c r="BT93" s="132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</row>
    <row r="94" spans="1:87" s="13" customFormat="1" ht="12.75">
      <c r="A94" s="132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2"/>
      <c r="AU94" s="132"/>
      <c r="AV94" s="132"/>
      <c r="AW94" s="132"/>
      <c r="AX94" s="132"/>
      <c r="AY94" s="132"/>
      <c r="AZ94" s="132"/>
      <c r="BA94" s="132"/>
      <c r="BB94" s="132"/>
      <c r="BC94" s="132"/>
      <c r="BD94" s="132"/>
      <c r="BE94" s="132"/>
      <c r="BF94" s="132"/>
      <c r="BG94" s="132"/>
      <c r="BH94" s="132"/>
      <c r="BI94" s="132"/>
      <c r="BJ94" s="132"/>
      <c r="BK94" s="132"/>
      <c r="BL94" s="132"/>
      <c r="BM94" s="132"/>
      <c r="BN94" s="132"/>
      <c r="BO94" s="132"/>
      <c r="BP94" s="132"/>
      <c r="BQ94" s="132"/>
      <c r="BR94" s="132"/>
      <c r="BS94" s="132"/>
      <c r="BT94" s="132"/>
      <c r="BU94" s="132"/>
      <c r="BV94" s="132"/>
      <c r="BW94" s="132"/>
      <c r="BX94" s="132"/>
      <c r="BY94" s="132"/>
      <c r="BZ94" s="132"/>
      <c r="CA94" s="132"/>
      <c r="CB94" s="132"/>
      <c r="CC94" s="132"/>
      <c r="CD94" s="132"/>
      <c r="CE94" s="132"/>
      <c r="CF94" s="132"/>
      <c r="CG94" s="132"/>
      <c r="CH94" s="132"/>
      <c r="CI94" s="132"/>
    </row>
    <row r="95" spans="1:87" s="13" customFormat="1" ht="12.75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  <c r="BD95" s="132"/>
      <c r="BE95" s="132"/>
      <c r="BF95" s="132"/>
      <c r="BG95" s="132"/>
      <c r="BH95" s="132"/>
      <c r="BI95" s="132"/>
      <c r="BJ95" s="132"/>
      <c r="BK95" s="132"/>
      <c r="BL95" s="132"/>
      <c r="BM95" s="132"/>
      <c r="BN95" s="132"/>
      <c r="BO95" s="132"/>
      <c r="BP95" s="132"/>
      <c r="BQ95" s="132"/>
      <c r="BR95" s="132"/>
      <c r="BS95" s="132"/>
      <c r="BT95" s="132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</row>
    <row r="96" spans="1:87" s="13" customFormat="1" ht="12.75">
      <c r="A96" s="132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2"/>
      <c r="BB96" s="132"/>
      <c r="BC96" s="132"/>
      <c r="BD96" s="132"/>
      <c r="BE96" s="132"/>
      <c r="BF96" s="132"/>
      <c r="BG96" s="132"/>
      <c r="BH96" s="132"/>
      <c r="BI96" s="132"/>
      <c r="BJ96" s="132"/>
      <c r="BK96" s="132"/>
      <c r="BL96" s="132"/>
      <c r="BM96" s="132"/>
      <c r="BN96" s="132"/>
      <c r="BO96" s="132"/>
      <c r="BP96" s="132"/>
      <c r="BQ96" s="132"/>
      <c r="BR96" s="132"/>
      <c r="BS96" s="132"/>
      <c r="BT96" s="132"/>
      <c r="BU96" s="132"/>
      <c r="BV96" s="132"/>
      <c r="BW96" s="132"/>
      <c r="BX96" s="132"/>
      <c r="BY96" s="132"/>
      <c r="BZ96" s="132"/>
      <c r="CA96" s="132"/>
      <c r="CB96" s="132"/>
      <c r="CC96" s="132"/>
      <c r="CD96" s="132"/>
      <c r="CE96" s="132"/>
      <c r="CF96" s="132"/>
      <c r="CG96" s="132"/>
      <c r="CH96" s="132"/>
      <c r="CI96" s="132"/>
    </row>
    <row r="97" spans="1:87" s="13" customFormat="1" ht="12.75">
      <c r="A97" s="132"/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2"/>
      <c r="AZ97" s="132"/>
      <c r="BA97" s="132"/>
      <c r="BB97" s="132"/>
      <c r="BC97" s="132"/>
      <c r="BD97" s="132"/>
      <c r="BE97" s="132"/>
      <c r="BF97" s="132"/>
      <c r="BG97" s="132"/>
      <c r="BH97" s="132"/>
      <c r="BI97" s="132"/>
      <c r="BJ97" s="132"/>
      <c r="BK97" s="132"/>
      <c r="BL97" s="132"/>
      <c r="BM97" s="132"/>
      <c r="BN97" s="132"/>
      <c r="BO97" s="132"/>
      <c r="BP97" s="132"/>
      <c r="BQ97" s="132"/>
      <c r="BR97" s="132"/>
      <c r="BS97" s="132"/>
      <c r="BT97" s="132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</row>
    <row r="98" spans="1:87" s="13" customFormat="1" ht="12.75">
      <c r="A98" s="132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2"/>
      <c r="BT98" s="132"/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</row>
    <row r="99" spans="1:87" s="13" customFormat="1" ht="12.75">
      <c r="A99" s="132"/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  <c r="AP99" s="132"/>
      <c r="AQ99" s="132"/>
      <c r="AR99" s="132"/>
      <c r="AS99" s="132"/>
      <c r="AT99" s="132"/>
      <c r="AU99" s="132"/>
      <c r="AV99" s="132"/>
      <c r="AW99" s="132"/>
      <c r="AX99" s="132"/>
      <c r="AY99" s="132"/>
      <c r="AZ99" s="132"/>
      <c r="BA99" s="132"/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  <c r="BQ99" s="132"/>
      <c r="BR99" s="132"/>
      <c r="BS99" s="132"/>
      <c r="BT99" s="132"/>
      <c r="BU99" s="132"/>
      <c r="BV99" s="132"/>
      <c r="BW99" s="132"/>
      <c r="BX99" s="132"/>
      <c r="BY99" s="132"/>
      <c r="BZ99" s="132"/>
      <c r="CA99" s="132"/>
      <c r="CB99" s="132"/>
      <c r="CC99" s="132"/>
      <c r="CD99" s="132"/>
      <c r="CE99" s="132"/>
      <c r="CF99" s="132"/>
      <c r="CG99" s="132"/>
      <c r="CH99" s="132"/>
      <c r="CI99" s="132"/>
    </row>
    <row r="100" spans="1:87" s="13" customFormat="1" ht="12.75">
      <c r="A100" s="132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2"/>
      <c r="AY100" s="132"/>
      <c r="AZ100" s="132"/>
      <c r="BA100" s="132"/>
      <c r="BB100" s="132"/>
      <c r="BC100" s="132"/>
      <c r="BD100" s="132"/>
      <c r="BE100" s="132"/>
      <c r="BF100" s="132"/>
      <c r="BG100" s="132"/>
      <c r="BH100" s="132"/>
      <c r="BI100" s="132"/>
      <c r="BJ100" s="132"/>
      <c r="BK100" s="132"/>
      <c r="BL100" s="132"/>
      <c r="BM100" s="132"/>
      <c r="BN100" s="132"/>
      <c r="BO100" s="132"/>
      <c r="BP100" s="132"/>
      <c r="BQ100" s="132"/>
      <c r="BR100" s="132"/>
      <c r="BS100" s="132"/>
      <c r="BT100" s="132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</row>
    <row r="101" spans="1:87" s="13" customFormat="1" ht="12.75">
      <c r="A101" s="132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2"/>
      <c r="AZ101" s="132"/>
      <c r="BA101" s="132"/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2"/>
      <c r="BR101" s="132"/>
      <c r="BS101" s="132"/>
      <c r="BT101" s="132"/>
      <c r="BU101" s="132"/>
      <c r="BV101" s="132"/>
      <c r="BW101" s="132"/>
      <c r="BX101" s="132"/>
      <c r="BY101" s="132"/>
      <c r="BZ101" s="132"/>
      <c r="CA101" s="132"/>
      <c r="CB101" s="132"/>
      <c r="CC101" s="132"/>
      <c r="CD101" s="132"/>
      <c r="CE101" s="132"/>
      <c r="CF101" s="132"/>
      <c r="CG101" s="132"/>
      <c r="CH101" s="132"/>
      <c r="CI101" s="132"/>
    </row>
    <row r="102" spans="1:87" s="13" customFormat="1" ht="12.75">
      <c r="A102" s="132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2"/>
      <c r="AZ102" s="132"/>
      <c r="BA102" s="132"/>
      <c r="BB102" s="132"/>
      <c r="BC102" s="132"/>
      <c r="BD102" s="132"/>
      <c r="BE102" s="132"/>
      <c r="BF102" s="132"/>
      <c r="BG102" s="132"/>
      <c r="BH102" s="132"/>
      <c r="BI102" s="132"/>
      <c r="BJ102" s="132"/>
      <c r="BK102" s="132"/>
      <c r="BL102" s="132"/>
      <c r="BM102" s="132"/>
      <c r="BN102" s="132"/>
      <c r="BO102" s="132"/>
      <c r="BP102" s="132"/>
      <c r="BQ102" s="132"/>
      <c r="BR102" s="132"/>
      <c r="BS102" s="132"/>
      <c r="BT102" s="132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</row>
    <row r="103" spans="1:87" s="13" customFormat="1" ht="12.75">
      <c r="A103" s="132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32"/>
      <c r="BI103" s="132"/>
      <c r="BJ103" s="132"/>
      <c r="BK103" s="132"/>
      <c r="BL103" s="132"/>
      <c r="BM103" s="132"/>
      <c r="BN103" s="132"/>
      <c r="BO103" s="132"/>
      <c r="BP103" s="132"/>
      <c r="BQ103" s="132"/>
      <c r="BR103" s="132"/>
      <c r="BS103" s="132"/>
      <c r="BT103" s="132"/>
      <c r="BU103" s="132"/>
      <c r="BV103" s="132"/>
      <c r="BW103" s="132"/>
      <c r="BX103" s="132"/>
      <c r="BY103" s="132"/>
      <c r="BZ103" s="132"/>
      <c r="CA103" s="132"/>
      <c r="CB103" s="132"/>
      <c r="CC103" s="132"/>
      <c r="CD103" s="132"/>
      <c r="CE103" s="132"/>
      <c r="CF103" s="132"/>
      <c r="CG103" s="132"/>
      <c r="CH103" s="132"/>
      <c r="CI103" s="132"/>
    </row>
    <row r="104" spans="1:87" s="13" customFormat="1" ht="12.75">
      <c r="A104" s="132"/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2"/>
      <c r="AZ104" s="132"/>
      <c r="BA104" s="132"/>
      <c r="BB104" s="132"/>
      <c r="BC104" s="132"/>
      <c r="BD104" s="132"/>
      <c r="BE104" s="132"/>
      <c r="BF104" s="132"/>
      <c r="BG104" s="132"/>
      <c r="BH104" s="132"/>
      <c r="BI104" s="132"/>
      <c r="BJ104" s="132"/>
      <c r="BK104" s="132"/>
      <c r="BL104" s="132"/>
      <c r="BM104" s="132"/>
      <c r="BN104" s="132"/>
      <c r="BO104" s="132"/>
      <c r="BP104" s="132"/>
      <c r="BQ104" s="132"/>
      <c r="BR104" s="132"/>
      <c r="BS104" s="132"/>
      <c r="BT104" s="132"/>
      <c r="BU104" s="132"/>
      <c r="BV104" s="132"/>
      <c r="BW104" s="132"/>
      <c r="BX104" s="132"/>
      <c r="BY104" s="132"/>
      <c r="BZ104" s="132"/>
      <c r="CA104" s="132"/>
      <c r="CB104" s="132"/>
      <c r="CC104" s="132"/>
      <c r="CD104" s="132"/>
      <c r="CE104" s="132"/>
      <c r="CF104" s="132"/>
      <c r="CG104" s="132"/>
      <c r="CH104" s="132"/>
      <c r="CI104" s="132"/>
    </row>
    <row r="105" spans="1:87" s="13" customFormat="1" ht="12.75">
      <c r="A105" s="132"/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2"/>
      <c r="AZ105" s="132"/>
      <c r="BA105" s="132"/>
      <c r="BB105" s="132"/>
      <c r="BC105" s="132"/>
      <c r="BD105" s="132"/>
      <c r="BE105" s="132"/>
      <c r="BF105" s="132"/>
      <c r="BG105" s="132"/>
      <c r="BH105" s="132"/>
      <c r="BI105" s="132"/>
      <c r="BJ105" s="132"/>
      <c r="BK105" s="132"/>
      <c r="BL105" s="132"/>
      <c r="BM105" s="132"/>
      <c r="BN105" s="132"/>
      <c r="BO105" s="132"/>
      <c r="BP105" s="132"/>
      <c r="BQ105" s="132"/>
      <c r="BR105" s="132"/>
      <c r="BS105" s="132"/>
      <c r="BT105" s="132"/>
      <c r="BU105" s="132"/>
      <c r="BV105" s="132"/>
      <c r="BW105" s="132"/>
      <c r="BX105" s="132"/>
      <c r="BY105" s="132"/>
      <c r="BZ105" s="132"/>
      <c r="CA105" s="132"/>
      <c r="CB105" s="132"/>
      <c r="CC105" s="132"/>
      <c r="CD105" s="132"/>
      <c r="CE105" s="132"/>
      <c r="CF105" s="132"/>
      <c r="CG105" s="132"/>
      <c r="CH105" s="132"/>
      <c r="CI105" s="132"/>
    </row>
    <row r="106" spans="1:87" s="13" customFormat="1" ht="12.75">
      <c r="A106" s="132"/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2"/>
      <c r="AZ106" s="132"/>
      <c r="BA106" s="132"/>
      <c r="BB106" s="132"/>
      <c r="BC106" s="132"/>
      <c r="BD106" s="132"/>
      <c r="BE106" s="132"/>
      <c r="BF106" s="132"/>
      <c r="BG106" s="132"/>
      <c r="BH106" s="132"/>
      <c r="BI106" s="132"/>
      <c r="BJ106" s="132"/>
      <c r="BK106" s="132"/>
      <c r="BL106" s="132"/>
      <c r="BM106" s="132"/>
      <c r="BN106" s="132"/>
      <c r="BO106" s="132"/>
      <c r="BP106" s="132"/>
      <c r="BQ106" s="132"/>
      <c r="BR106" s="132"/>
      <c r="BS106" s="132"/>
      <c r="BT106" s="132"/>
      <c r="BU106" s="132"/>
      <c r="BV106" s="132"/>
      <c r="BW106" s="132"/>
      <c r="BX106" s="132"/>
      <c r="BY106" s="132"/>
      <c r="BZ106" s="132"/>
      <c r="CA106" s="132"/>
      <c r="CB106" s="132"/>
      <c r="CC106" s="132"/>
      <c r="CD106" s="132"/>
      <c r="CE106" s="132"/>
      <c r="CF106" s="132"/>
      <c r="CG106" s="132"/>
      <c r="CH106" s="132"/>
      <c r="CI106" s="132"/>
    </row>
    <row r="107" spans="1:87" s="13" customFormat="1" ht="12.75">
      <c r="A107" s="132"/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2"/>
      <c r="AZ107" s="132"/>
      <c r="BA107" s="132"/>
      <c r="BB107" s="132"/>
      <c r="BC107" s="132"/>
      <c r="BD107" s="132"/>
      <c r="BE107" s="132"/>
      <c r="BF107" s="132"/>
      <c r="BG107" s="132"/>
      <c r="BH107" s="132"/>
      <c r="BI107" s="132"/>
      <c r="BJ107" s="132"/>
      <c r="BK107" s="132"/>
      <c r="BL107" s="132"/>
      <c r="BM107" s="132"/>
      <c r="BN107" s="132"/>
      <c r="BO107" s="132"/>
      <c r="BP107" s="132"/>
      <c r="BQ107" s="132"/>
      <c r="BR107" s="132"/>
      <c r="BS107" s="132"/>
      <c r="BT107" s="132"/>
      <c r="BU107" s="132"/>
      <c r="BV107" s="132"/>
      <c r="BW107" s="132"/>
      <c r="BX107" s="132"/>
      <c r="BY107" s="132"/>
      <c r="BZ107" s="132"/>
      <c r="CA107" s="132"/>
      <c r="CB107" s="132"/>
      <c r="CC107" s="132"/>
      <c r="CD107" s="132"/>
      <c r="CE107" s="132"/>
      <c r="CF107" s="132"/>
      <c r="CG107" s="132"/>
      <c r="CH107" s="132"/>
      <c r="CI107" s="132"/>
    </row>
    <row r="108" spans="1:87" s="13" customFormat="1" ht="12.75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2"/>
      <c r="AZ108" s="132"/>
      <c r="BA108" s="132"/>
      <c r="BB108" s="132"/>
      <c r="BC108" s="132"/>
      <c r="BD108" s="132"/>
      <c r="BE108" s="132"/>
      <c r="BF108" s="132"/>
      <c r="BG108" s="132"/>
      <c r="BH108" s="132"/>
      <c r="BI108" s="132"/>
      <c r="BJ108" s="132"/>
      <c r="BK108" s="132"/>
      <c r="BL108" s="132"/>
      <c r="BM108" s="132"/>
      <c r="BN108" s="132"/>
      <c r="BO108" s="132"/>
      <c r="BP108" s="132"/>
      <c r="BQ108" s="132"/>
      <c r="BR108" s="132"/>
      <c r="BS108" s="132"/>
      <c r="BT108" s="132"/>
      <c r="BU108" s="132"/>
      <c r="BV108" s="132"/>
      <c r="BW108" s="132"/>
      <c r="BX108" s="132"/>
      <c r="BY108" s="132"/>
      <c r="BZ108" s="132"/>
      <c r="CA108" s="132"/>
      <c r="CB108" s="132"/>
      <c r="CC108" s="132"/>
      <c r="CD108" s="132"/>
      <c r="CE108" s="132"/>
      <c r="CF108" s="132"/>
      <c r="CG108" s="132"/>
      <c r="CH108" s="132"/>
      <c r="CI108" s="132"/>
    </row>
    <row r="109" spans="1:87" s="13" customFormat="1" ht="12.75">
      <c r="A109" s="132"/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2"/>
      <c r="AZ109" s="132"/>
      <c r="BA109" s="132"/>
      <c r="BB109" s="132"/>
      <c r="BC109" s="132"/>
      <c r="BD109" s="132"/>
      <c r="BE109" s="132"/>
      <c r="BF109" s="132"/>
      <c r="BG109" s="132"/>
      <c r="BH109" s="132"/>
      <c r="BI109" s="132"/>
      <c r="BJ109" s="132"/>
      <c r="BK109" s="132"/>
      <c r="BL109" s="132"/>
      <c r="BM109" s="132"/>
      <c r="BN109" s="132"/>
      <c r="BO109" s="132"/>
      <c r="BP109" s="132"/>
      <c r="BQ109" s="132"/>
      <c r="BR109" s="132"/>
      <c r="BS109" s="132"/>
      <c r="BT109" s="132"/>
      <c r="BU109" s="132"/>
      <c r="BV109" s="132"/>
      <c r="BW109" s="132"/>
      <c r="BX109" s="132"/>
      <c r="BY109" s="132"/>
      <c r="BZ109" s="132"/>
      <c r="CA109" s="132"/>
      <c r="CB109" s="132"/>
      <c r="CC109" s="132"/>
      <c r="CD109" s="132"/>
      <c r="CE109" s="132"/>
      <c r="CF109" s="132"/>
      <c r="CG109" s="132"/>
      <c r="CH109" s="132"/>
      <c r="CI109" s="132"/>
    </row>
    <row r="110" spans="1:87" s="13" customFormat="1" ht="12.75">
      <c r="A110" s="132"/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2"/>
      <c r="AZ110" s="132"/>
      <c r="BA110" s="132"/>
      <c r="BB110" s="132"/>
      <c r="BC110" s="132"/>
      <c r="BD110" s="132"/>
      <c r="BE110" s="132"/>
      <c r="BF110" s="132"/>
      <c r="BG110" s="132"/>
      <c r="BH110" s="132"/>
      <c r="BI110" s="132"/>
      <c r="BJ110" s="132"/>
      <c r="BK110" s="132"/>
      <c r="BL110" s="132"/>
      <c r="BM110" s="132"/>
      <c r="BN110" s="132"/>
      <c r="BO110" s="132"/>
      <c r="BP110" s="132"/>
      <c r="BQ110" s="132"/>
      <c r="BR110" s="132"/>
      <c r="BS110" s="132"/>
      <c r="BT110" s="132"/>
      <c r="BU110" s="132"/>
      <c r="BV110" s="132"/>
      <c r="BW110" s="132"/>
      <c r="BX110" s="132"/>
      <c r="BY110" s="132"/>
      <c r="BZ110" s="132"/>
      <c r="CA110" s="132"/>
      <c r="CB110" s="132"/>
      <c r="CC110" s="132"/>
      <c r="CD110" s="132"/>
      <c r="CE110" s="132"/>
      <c r="CF110" s="132"/>
      <c r="CG110" s="132"/>
      <c r="CH110" s="132"/>
      <c r="CI110" s="132"/>
    </row>
    <row r="111" spans="1:87" s="13" customFormat="1" ht="12.75">
      <c r="A111" s="132"/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2"/>
      <c r="AZ111" s="132"/>
      <c r="BA111" s="132"/>
      <c r="BB111" s="132"/>
      <c r="BC111" s="132"/>
      <c r="BD111" s="132"/>
      <c r="BE111" s="132"/>
      <c r="BF111" s="132"/>
      <c r="BG111" s="132"/>
      <c r="BH111" s="132"/>
      <c r="BI111" s="132"/>
      <c r="BJ111" s="132"/>
      <c r="BK111" s="132"/>
      <c r="BL111" s="132"/>
      <c r="BM111" s="132"/>
      <c r="BN111" s="132"/>
      <c r="BO111" s="132"/>
      <c r="BP111" s="132"/>
      <c r="BQ111" s="132"/>
      <c r="BR111" s="132"/>
      <c r="BS111" s="132"/>
      <c r="BT111" s="132"/>
      <c r="BU111" s="132"/>
      <c r="BV111" s="132"/>
      <c r="BW111" s="132"/>
      <c r="BX111" s="132"/>
      <c r="BY111" s="132"/>
      <c r="BZ111" s="132"/>
      <c r="CA111" s="132"/>
      <c r="CB111" s="132"/>
      <c r="CC111" s="132"/>
      <c r="CD111" s="132"/>
      <c r="CE111" s="132"/>
      <c r="CF111" s="132"/>
      <c r="CG111" s="132"/>
      <c r="CH111" s="132"/>
      <c r="CI111" s="132"/>
    </row>
    <row r="112" spans="1:87" s="13" customFormat="1" ht="12.75">
      <c r="A112" s="132"/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2"/>
      <c r="AZ112" s="132"/>
      <c r="BA112" s="132"/>
      <c r="BB112" s="132"/>
      <c r="BC112" s="132"/>
      <c r="BD112" s="132"/>
      <c r="BE112" s="132"/>
      <c r="BF112" s="132"/>
      <c r="BG112" s="132"/>
      <c r="BH112" s="132"/>
      <c r="BI112" s="132"/>
      <c r="BJ112" s="132"/>
      <c r="BK112" s="132"/>
      <c r="BL112" s="132"/>
      <c r="BM112" s="132"/>
      <c r="BN112" s="132"/>
      <c r="BO112" s="132"/>
      <c r="BP112" s="132"/>
      <c r="BQ112" s="132"/>
      <c r="BR112" s="132"/>
      <c r="BS112" s="132"/>
      <c r="BT112" s="132"/>
      <c r="BU112" s="132"/>
      <c r="BV112" s="132"/>
      <c r="BW112" s="132"/>
      <c r="BX112" s="132"/>
      <c r="BY112" s="132"/>
      <c r="BZ112" s="132"/>
      <c r="CA112" s="132"/>
      <c r="CB112" s="132"/>
      <c r="CC112" s="132"/>
      <c r="CD112" s="132"/>
      <c r="CE112" s="132"/>
      <c r="CF112" s="132"/>
      <c r="CG112" s="132"/>
      <c r="CH112" s="132"/>
      <c r="CI112" s="132"/>
    </row>
    <row r="113" spans="1:87" s="13" customFormat="1" ht="12.75">
      <c r="A113" s="132"/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2"/>
      <c r="AZ113" s="132"/>
      <c r="BA113" s="132"/>
      <c r="BB113" s="132"/>
      <c r="BC113" s="132"/>
      <c r="BD113" s="132"/>
      <c r="BE113" s="132"/>
      <c r="BF113" s="132"/>
      <c r="BG113" s="132"/>
      <c r="BH113" s="132"/>
      <c r="BI113" s="132"/>
      <c r="BJ113" s="132"/>
      <c r="BK113" s="132"/>
      <c r="BL113" s="132"/>
      <c r="BM113" s="132"/>
      <c r="BN113" s="132"/>
      <c r="BO113" s="132"/>
      <c r="BP113" s="132"/>
      <c r="BQ113" s="132"/>
      <c r="BR113" s="132"/>
      <c r="BS113" s="132"/>
      <c r="BT113" s="132"/>
      <c r="BU113" s="132"/>
      <c r="BV113" s="132"/>
      <c r="BW113" s="132"/>
      <c r="BX113" s="132"/>
      <c r="BY113" s="132"/>
      <c r="BZ113" s="132"/>
      <c r="CA113" s="132"/>
      <c r="CB113" s="132"/>
      <c r="CC113" s="132"/>
      <c r="CD113" s="132"/>
      <c r="CE113" s="132"/>
      <c r="CF113" s="132"/>
      <c r="CG113" s="132"/>
      <c r="CH113" s="132"/>
      <c r="CI113" s="132"/>
    </row>
    <row r="114" spans="1:87" s="13" customFormat="1" ht="12.75">
      <c r="A114" s="132"/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2"/>
      <c r="AZ114" s="132"/>
      <c r="BA114" s="132"/>
      <c r="BB114" s="132"/>
      <c r="BC114" s="132"/>
      <c r="BD114" s="132"/>
      <c r="BE114" s="132"/>
      <c r="BF114" s="132"/>
      <c r="BG114" s="132"/>
      <c r="BH114" s="132"/>
      <c r="BI114" s="132"/>
      <c r="BJ114" s="132"/>
      <c r="BK114" s="132"/>
      <c r="BL114" s="132"/>
      <c r="BM114" s="132"/>
      <c r="BN114" s="132"/>
      <c r="BO114" s="132"/>
      <c r="BP114" s="132"/>
      <c r="BQ114" s="132"/>
      <c r="BR114" s="132"/>
      <c r="BS114" s="132"/>
      <c r="BT114" s="132"/>
      <c r="BU114" s="132"/>
      <c r="BV114" s="132"/>
      <c r="BW114" s="132"/>
      <c r="BX114" s="132"/>
      <c r="BY114" s="132"/>
      <c r="BZ114" s="132"/>
      <c r="CA114" s="132"/>
      <c r="CB114" s="132"/>
      <c r="CC114" s="132"/>
      <c r="CD114" s="132"/>
      <c r="CE114" s="132"/>
      <c r="CF114" s="132"/>
      <c r="CG114" s="132"/>
      <c r="CH114" s="132"/>
      <c r="CI114" s="132"/>
    </row>
    <row r="115" spans="1:87" s="13" customFormat="1" ht="12.75">
      <c r="A115" s="132"/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2"/>
      <c r="AZ115" s="132"/>
      <c r="BA115" s="132"/>
      <c r="BB115" s="132"/>
      <c r="BC115" s="132"/>
      <c r="BD115" s="132"/>
      <c r="BE115" s="132"/>
      <c r="BF115" s="132"/>
      <c r="BG115" s="132"/>
      <c r="BH115" s="132"/>
      <c r="BI115" s="132"/>
      <c r="BJ115" s="132"/>
      <c r="BK115" s="132"/>
      <c r="BL115" s="132"/>
      <c r="BM115" s="132"/>
      <c r="BN115" s="132"/>
      <c r="BO115" s="132"/>
      <c r="BP115" s="132"/>
      <c r="BQ115" s="132"/>
      <c r="BR115" s="132"/>
      <c r="BS115" s="132"/>
      <c r="BT115" s="132"/>
      <c r="BU115" s="132"/>
      <c r="BV115" s="132"/>
      <c r="BW115" s="132"/>
      <c r="BX115" s="132"/>
      <c r="BY115" s="132"/>
      <c r="BZ115" s="132"/>
      <c r="CA115" s="132"/>
      <c r="CB115" s="132"/>
      <c r="CC115" s="132"/>
      <c r="CD115" s="132"/>
      <c r="CE115" s="132"/>
      <c r="CF115" s="132"/>
      <c r="CG115" s="132"/>
      <c r="CH115" s="132"/>
      <c r="CI115" s="132"/>
    </row>
    <row r="116" spans="1:87" s="13" customFormat="1" ht="12.75">
      <c r="A116" s="132"/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2"/>
      <c r="AZ116" s="132"/>
      <c r="BA116" s="132"/>
      <c r="BB116" s="132"/>
      <c r="BC116" s="132"/>
      <c r="BD116" s="132"/>
      <c r="BE116" s="132"/>
      <c r="BF116" s="132"/>
      <c r="BG116" s="132"/>
      <c r="BH116" s="132"/>
      <c r="BI116" s="132"/>
      <c r="BJ116" s="132"/>
      <c r="BK116" s="132"/>
      <c r="BL116" s="132"/>
      <c r="BM116" s="132"/>
      <c r="BN116" s="132"/>
      <c r="BO116" s="132"/>
      <c r="BP116" s="132"/>
      <c r="BQ116" s="132"/>
      <c r="BR116" s="132"/>
      <c r="BS116" s="132"/>
      <c r="BT116" s="132"/>
      <c r="BU116" s="132"/>
      <c r="BV116" s="132"/>
      <c r="BW116" s="132"/>
      <c r="BX116" s="132"/>
      <c r="BY116" s="132"/>
      <c r="BZ116" s="132"/>
      <c r="CA116" s="132"/>
      <c r="CB116" s="132"/>
      <c r="CC116" s="132"/>
      <c r="CD116" s="132"/>
      <c r="CE116" s="132"/>
      <c r="CF116" s="132"/>
      <c r="CG116" s="132"/>
      <c r="CH116" s="132"/>
      <c r="CI116" s="132"/>
    </row>
    <row r="117" spans="1:87" s="13" customFormat="1" ht="12.75">
      <c r="A117" s="132"/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2"/>
      <c r="AZ117" s="132"/>
      <c r="BA117" s="132"/>
      <c r="BB117" s="132"/>
      <c r="BC117" s="132"/>
      <c r="BD117" s="132"/>
      <c r="BE117" s="132"/>
      <c r="BF117" s="132"/>
      <c r="BG117" s="132"/>
      <c r="BH117" s="132"/>
      <c r="BI117" s="132"/>
      <c r="BJ117" s="132"/>
      <c r="BK117" s="132"/>
      <c r="BL117" s="132"/>
      <c r="BM117" s="132"/>
      <c r="BN117" s="132"/>
      <c r="BO117" s="132"/>
      <c r="BP117" s="132"/>
      <c r="BQ117" s="132"/>
      <c r="BR117" s="132"/>
      <c r="BS117" s="132"/>
      <c r="BT117" s="132"/>
      <c r="BU117" s="132"/>
      <c r="BV117" s="132"/>
      <c r="BW117" s="132"/>
      <c r="BX117" s="132"/>
      <c r="BY117" s="132"/>
      <c r="BZ117" s="132"/>
      <c r="CA117" s="132"/>
      <c r="CB117" s="132"/>
      <c r="CC117" s="132"/>
      <c r="CD117" s="132"/>
      <c r="CE117" s="132"/>
      <c r="CF117" s="132"/>
      <c r="CG117" s="132"/>
      <c r="CH117" s="132"/>
      <c r="CI117" s="132"/>
    </row>
    <row r="118" spans="1:87" s="13" customFormat="1" ht="12.75">
      <c r="A118" s="132"/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132"/>
      <c r="AY118" s="132"/>
      <c r="AZ118" s="132"/>
      <c r="BA118" s="132"/>
      <c r="BB118" s="132"/>
      <c r="BC118" s="132"/>
      <c r="BD118" s="132"/>
      <c r="BE118" s="132"/>
      <c r="BF118" s="132"/>
      <c r="BG118" s="132"/>
      <c r="BH118" s="132"/>
      <c r="BI118" s="132"/>
      <c r="BJ118" s="132"/>
      <c r="BK118" s="132"/>
      <c r="BL118" s="132"/>
      <c r="BM118" s="132"/>
      <c r="BN118" s="132"/>
      <c r="BO118" s="132"/>
      <c r="BP118" s="132"/>
      <c r="BQ118" s="132"/>
      <c r="BR118" s="132"/>
      <c r="BS118" s="132"/>
      <c r="BT118" s="132"/>
      <c r="BU118" s="132"/>
      <c r="BV118" s="132"/>
      <c r="BW118" s="132"/>
      <c r="BX118" s="132"/>
      <c r="BY118" s="132"/>
      <c r="BZ118" s="132"/>
      <c r="CA118" s="132"/>
      <c r="CB118" s="132"/>
      <c r="CC118" s="132"/>
      <c r="CD118" s="132"/>
      <c r="CE118" s="132"/>
      <c r="CF118" s="132"/>
      <c r="CG118" s="132"/>
      <c r="CH118" s="132"/>
      <c r="CI118" s="132"/>
    </row>
    <row r="119" spans="1:87" s="13" customFormat="1" ht="12.75">
      <c r="A119" s="132"/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  <c r="AT119" s="132"/>
      <c r="AU119" s="132"/>
      <c r="AV119" s="132"/>
      <c r="AW119" s="132"/>
      <c r="AX119" s="132"/>
      <c r="AY119" s="132"/>
      <c r="AZ119" s="132"/>
      <c r="BA119" s="132"/>
      <c r="BB119" s="132"/>
      <c r="BC119" s="132"/>
      <c r="BD119" s="132"/>
      <c r="BE119" s="132"/>
      <c r="BF119" s="132"/>
      <c r="BG119" s="132"/>
      <c r="BH119" s="132"/>
      <c r="BI119" s="132"/>
      <c r="BJ119" s="132"/>
      <c r="BK119" s="132"/>
      <c r="BL119" s="132"/>
      <c r="BM119" s="132"/>
      <c r="BN119" s="132"/>
      <c r="BO119" s="132"/>
      <c r="BP119" s="132"/>
      <c r="BQ119" s="132"/>
      <c r="BR119" s="132"/>
      <c r="BS119" s="132"/>
      <c r="BT119" s="132"/>
      <c r="BU119" s="132"/>
      <c r="BV119" s="132"/>
      <c r="BW119" s="132"/>
      <c r="BX119" s="132"/>
      <c r="BY119" s="132"/>
      <c r="BZ119" s="132"/>
      <c r="CA119" s="132"/>
      <c r="CB119" s="132"/>
      <c r="CC119" s="132"/>
      <c r="CD119" s="132"/>
      <c r="CE119" s="132"/>
      <c r="CF119" s="132"/>
      <c r="CG119" s="132"/>
      <c r="CH119" s="132"/>
      <c r="CI119" s="132"/>
    </row>
    <row r="120" spans="1:87" s="13" customFormat="1" ht="12.75">
      <c r="A120" s="132"/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/>
      <c r="AU120" s="132"/>
      <c r="AV120" s="132"/>
      <c r="AW120" s="132"/>
      <c r="AX120" s="132"/>
      <c r="AY120" s="132"/>
      <c r="AZ120" s="132"/>
      <c r="BA120" s="132"/>
      <c r="BB120" s="132"/>
      <c r="BC120" s="132"/>
      <c r="BD120" s="132"/>
      <c r="BE120" s="132"/>
      <c r="BF120" s="132"/>
      <c r="BG120" s="132"/>
      <c r="BH120" s="132"/>
      <c r="BI120" s="132"/>
      <c r="BJ120" s="132"/>
      <c r="BK120" s="132"/>
      <c r="BL120" s="132"/>
      <c r="BM120" s="132"/>
      <c r="BN120" s="132"/>
      <c r="BO120" s="132"/>
      <c r="BP120" s="132"/>
      <c r="BQ120" s="132"/>
      <c r="BR120" s="132"/>
      <c r="BS120" s="132"/>
      <c r="BT120" s="132"/>
      <c r="BU120" s="132"/>
      <c r="BV120" s="132"/>
      <c r="BW120" s="132"/>
      <c r="BX120" s="132"/>
      <c r="BY120" s="132"/>
      <c r="BZ120" s="132"/>
      <c r="CA120" s="132"/>
      <c r="CB120" s="132"/>
      <c r="CC120" s="132"/>
      <c r="CD120" s="132"/>
      <c r="CE120" s="132"/>
      <c r="CF120" s="132"/>
      <c r="CG120" s="132"/>
      <c r="CH120" s="132"/>
      <c r="CI120" s="132"/>
    </row>
    <row r="121" spans="1:87" s="13" customFormat="1" ht="12.75">
      <c r="A121" s="132"/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  <c r="AP121" s="132"/>
      <c r="AQ121" s="132"/>
      <c r="AR121" s="132"/>
      <c r="AS121" s="132"/>
      <c r="AT121" s="132"/>
      <c r="AU121" s="132"/>
      <c r="AV121" s="132"/>
      <c r="AW121" s="132"/>
      <c r="AX121" s="132"/>
      <c r="AY121" s="132"/>
      <c r="AZ121" s="132"/>
      <c r="BA121" s="132"/>
      <c r="BB121" s="132"/>
      <c r="BC121" s="132"/>
      <c r="BD121" s="132"/>
      <c r="BE121" s="132"/>
      <c r="BF121" s="132"/>
      <c r="BG121" s="132"/>
      <c r="BH121" s="132"/>
      <c r="BI121" s="132"/>
      <c r="BJ121" s="132"/>
      <c r="BK121" s="132"/>
      <c r="BL121" s="132"/>
      <c r="BM121" s="132"/>
      <c r="BN121" s="132"/>
      <c r="BO121" s="132"/>
      <c r="BP121" s="132"/>
      <c r="BQ121" s="132"/>
      <c r="BR121" s="132"/>
      <c r="BS121" s="132"/>
      <c r="BT121" s="132"/>
      <c r="BU121" s="132"/>
      <c r="BV121" s="132"/>
      <c r="BW121" s="132"/>
      <c r="BX121" s="132"/>
      <c r="BY121" s="132"/>
      <c r="BZ121" s="132"/>
      <c r="CA121" s="132"/>
      <c r="CB121" s="132"/>
      <c r="CC121" s="132"/>
      <c r="CD121" s="132"/>
      <c r="CE121" s="132"/>
      <c r="CF121" s="132"/>
      <c r="CG121" s="132"/>
      <c r="CH121" s="132"/>
      <c r="CI121" s="132"/>
    </row>
    <row r="122" spans="1:87" s="13" customFormat="1" ht="12.75">
      <c r="A122" s="132"/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  <c r="AP122" s="132"/>
      <c r="AQ122" s="132"/>
      <c r="AR122" s="132"/>
      <c r="AS122" s="132"/>
      <c r="AT122" s="132"/>
      <c r="AU122" s="132"/>
      <c r="AV122" s="132"/>
      <c r="AW122" s="132"/>
      <c r="AX122" s="132"/>
      <c r="AY122" s="132"/>
      <c r="AZ122" s="132"/>
      <c r="BA122" s="132"/>
      <c r="BB122" s="132"/>
      <c r="BC122" s="132"/>
      <c r="BD122" s="132"/>
      <c r="BE122" s="132"/>
      <c r="BF122" s="132"/>
      <c r="BG122" s="132"/>
      <c r="BH122" s="132"/>
      <c r="BI122" s="132"/>
      <c r="BJ122" s="132"/>
      <c r="BK122" s="132"/>
      <c r="BL122" s="132"/>
      <c r="BM122" s="132"/>
      <c r="BN122" s="132"/>
      <c r="BO122" s="132"/>
      <c r="BP122" s="132"/>
      <c r="BQ122" s="132"/>
      <c r="BR122" s="132"/>
      <c r="BS122" s="132"/>
      <c r="BT122" s="132"/>
      <c r="BU122" s="132"/>
      <c r="BV122" s="132"/>
      <c r="BW122" s="132"/>
      <c r="BX122" s="132"/>
      <c r="BY122" s="132"/>
      <c r="BZ122" s="132"/>
      <c r="CA122" s="132"/>
      <c r="CB122" s="132"/>
      <c r="CC122" s="132"/>
      <c r="CD122" s="132"/>
      <c r="CE122" s="132"/>
      <c r="CF122" s="132"/>
      <c r="CG122" s="132"/>
      <c r="CH122" s="132"/>
      <c r="CI122" s="132"/>
    </row>
    <row r="123" spans="1:87" s="13" customFormat="1" ht="12.75">
      <c r="A123" s="132"/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  <c r="AP123" s="132"/>
      <c r="AQ123" s="132"/>
      <c r="AR123" s="132"/>
      <c r="AS123" s="132"/>
      <c r="AT123" s="132"/>
      <c r="AU123" s="132"/>
      <c r="AV123" s="132"/>
      <c r="AW123" s="132"/>
      <c r="AX123" s="132"/>
      <c r="AY123" s="132"/>
      <c r="AZ123" s="132"/>
      <c r="BA123" s="132"/>
      <c r="BB123" s="132"/>
      <c r="BC123" s="132"/>
      <c r="BD123" s="132"/>
      <c r="BE123" s="132"/>
      <c r="BF123" s="132"/>
      <c r="BG123" s="132"/>
      <c r="BH123" s="132"/>
      <c r="BI123" s="132"/>
      <c r="BJ123" s="132"/>
      <c r="BK123" s="132"/>
      <c r="BL123" s="132"/>
      <c r="BM123" s="132"/>
      <c r="BN123" s="132"/>
      <c r="BO123" s="132"/>
      <c r="BP123" s="132"/>
      <c r="BQ123" s="132"/>
      <c r="BR123" s="132"/>
      <c r="BS123" s="132"/>
      <c r="BT123" s="132"/>
      <c r="BU123" s="132"/>
      <c r="BV123" s="132"/>
      <c r="BW123" s="132"/>
      <c r="BX123" s="132"/>
      <c r="BY123" s="132"/>
      <c r="BZ123" s="132"/>
      <c r="CA123" s="132"/>
      <c r="CB123" s="132"/>
      <c r="CC123" s="132"/>
      <c r="CD123" s="132"/>
      <c r="CE123" s="132"/>
      <c r="CF123" s="132"/>
      <c r="CG123" s="132"/>
      <c r="CH123" s="132"/>
      <c r="CI123" s="132"/>
    </row>
    <row r="124" spans="1:87" s="13" customFormat="1" ht="12.75">
      <c r="A124" s="132"/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  <c r="AP124" s="132"/>
      <c r="AQ124" s="132"/>
      <c r="AR124" s="132"/>
      <c r="AS124" s="132"/>
      <c r="AT124" s="132"/>
      <c r="AU124" s="132"/>
      <c r="AV124" s="132"/>
      <c r="AW124" s="132"/>
      <c r="AX124" s="132"/>
      <c r="AY124" s="132"/>
      <c r="AZ124" s="132"/>
      <c r="BA124" s="132"/>
      <c r="BB124" s="132"/>
      <c r="BC124" s="132"/>
      <c r="BD124" s="132"/>
      <c r="BE124" s="132"/>
      <c r="BF124" s="132"/>
      <c r="BG124" s="132"/>
      <c r="BH124" s="132"/>
      <c r="BI124" s="132"/>
      <c r="BJ124" s="132"/>
      <c r="BK124" s="132"/>
      <c r="BL124" s="132"/>
      <c r="BM124" s="132"/>
      <c r="BN124" s="132"/>
      <c r="BO124" s="132"/>
      <c r="BP124" s="132"/>
      <c r="BQ124" s="132"/>
      <c r="BR124" s="132"/>
      <c r="BS124" s="132"/>
      <c r="BT124" s="132"/>
      <c r="BU124" s="132"/>
      <c r="BV124" s="132"/>
      <c r="BW124" s="132"/>
      <c r="BX124" s="132"/>
      <c r="BY124" s="132"/>
      <c r="BZ124" s="132"/>
      <c r="CA124" s="132"/>
      <c r="CB124" s="132"/>
      <c r="CC124" s="132"/>
      <c r="CD124" s="132"/>
      <c r="CE124" s="132"/>
      <c r="CF124" s="132"/>
      <c r="CG124" s="132"/>
      <c r="CH124" s="132"/>
      <c r="CI124" s="132"/>
    </row>
    <row r="125" spans="1:87" s="13" customFormat="1" ht="12.75">
      <c r="A125" s="132"/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  <c r="AP125" s="132"/>
      <c r="AQ125" s="132"/>
      <c r="AR125" s="132"/>
      <c r="AS125" s="132"/>
      <c r="AT125" s="132"/>
      <c r="AU125" s="132"/>
      <c r="AV125" s="132"/>
      <c r="AW125" s="132"/>
      <c r="AX125" s="132"/>
      <c r="AY125" s="132"/>
      <c r="AZ125" s="132"/>
      <c r="BA125" s="132"/>
      <c r="BB125" s="132"/>
      <c r="BC125" s="132"/>
      <c r="BD125" s="132"/>
      <c r="BE125" s="132"/>
      <c r="BF125" s="132"/>
      <c r="BG125" s="132"/>
      <c r="BH125" s="132"/>
      <c r="BI125" s="132"/>
      <c r="BJ125" s="132"/>
      <c r="BK125" s="132"/>
      <c r="BL125" s="132"/>
      <c r="BM125" s="132"/>
      <c r="BN125" s="132"/>
      <c r="BO125" s="132"/>
      <c r="BP125" s="132"/>
      <c r="BQ125" s="132"/>
      <c r="BR125" s="132"/>
      <c r="BS125" s="132"/>
      <c r="BT125" s="132"/>
      <c r="BU125" s="132"/>
      <c r="BV125" s="132"/>
      <c r="BW125" s="132"/>
      <c r="BX125" s="132"/>
      <c r="BY125" s="132"/>
      <c r="BZ125" s="132"/>
      <c r="CA125" s="132"/>
      <c r="CB125" s="132"/>
      <c r="CC125" s="132"/>
      <c r="CD125" s="132"/>
      <c r="CE125" s="132"/>
      <c r="CF125" s="132"/>
      <c r="CG125" s="132"/>
      <c r="CH125" s="132"/>
      <c r="CI125" s="132"/>
    </row>
    <row r="126" spans="1:87" s="13" customFormat="1" ht="12.75">
      <c r="A126" s="132"/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32"/>
      <c r="AS126" s="132"/>
      <c r="AT126" s="132"/>
      <c r="AU126" s="132"/>
      <c r="AV126" s="132"/>
      <c r="AW126" s="132"/>
      <c r="AX126" s="132"/>
      <c r="AY126" s="132"/>
      <c r="AZ126" s="132"/>
      <c r="BA126" s="132"/>
      <c r="BB126" s="132"/>
      <c r="BC126" s="132"/>
      <c r="BD126" s="132"/>
      <c r="BE126" s="132"/>
      <c r="BF126" s="132"/>
      <c r="BG126" s="132"/>
      <c r="BH126" s="132"/>
      <c r="BI126" s="132"/>
      <c r="BJ126" s="132"/>
      <c r="BK126" s="132"/>
      <c r="BL126" s="132"/>
      <c r="BM126" s="132"/>
      <c r="BN126" s="132"/>
      <c r="BO126" s="132"/>
      <c r="BP126" s="132"/>
      <c r="BQ126" s="132"/>
      <c r="BR126" s="132"/>
      <c r="BS126" s="132"/>
      <c r="BT126" s="132"/>
      <c r="BU126" s="132"/>
      <c r="BV126" s="132"/>
      <c r="BW126" s="132"/>
      <c r="BX126" s="132"/>
      <c r="BY126" s="132"/>
      <c r="BZ126" s="132"/>
      <c r="CA126" s="132"/>
      <c r="CB126" s="132"/>
      <c r="CC126" s="132"/>
      <c r="CD126" s="132"/>
      <c r="CE126" s="132"/>
      <c r="CF126" s="132"/>
      <c r="CG126" s="132"/>
      <c r="CH126" s="132"/>
      <c r="CI126" s="132"/>
    </row>
    <row r="127" spans="1:87" s="13" customFormat="1" ht="12.75">
      <c r="A127" s="132"/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  <c r="AP127" s="132"/>
      <c r="AQ127" s="132"/>
      <c r="AR127" s="132"/>
      <c r="AS127" s="132"/>
      <c r="AT127" s="132"/>
      <c r="AU127" s="132"/>
      <c r="AV127" s="132"/>
      <c r="AW127" s="132"/>
      <c r="AX127" s="132"/>
      <c r="AY127" s="132"/>
      <c r="AZ127" s="132"/>
      <c r="BA127" s="132"/>
      <c r="BB127" s="132"/>
      <c r="BC127" s="132"/>
      <c r="BD127" s="132"/>
      <c r="BE127" s="132"/>
      <c r="BF127" s="132"/>
      <c r="BG127" s="132"/>
      <c r="BH127" s="132"/>
      <c r="BI127" s="132"/>
      <c r="BJ127" s="132"/>
      <c r="BK127" s="132"/>
      <c r="BL127" s="132"/>
      <c r="BM127" s="132"/>
      <c r="BN127" s="132"/>
      <c r="BO127" s="132"/>
      <c r="BP127" s="132"/>
      <c r="BQ127" s="132"/>
      <c r="BR127" s="132"/>
      <c r="BS127" s="132"/>
      <c r="BT127" s="132"/>
      <c r="BU127" s="132"/>
      <c r="BV127" s="132"/>
      <c r="BW127" s="132"/>
      <c r="BX127" s="132"/>
      <c r="BY127" s="132"/>
      <c r="BZ127" s="132"/>
      <c r="CA127" s="132"/>
      <c r="CB127" s="132"/>
      <c r="CC127" s="132"/>
      <c r="CD127" s="132"/>
      <c r="CE127" s="132"/>
      <c r="CF127" s="132"/>
      <c r="CG127" s="132"/>
      <c r="CH127" s="132"/>
      <c r="CI127" s="132"/>
    </row>
    <row r="128" spans="1:87" s="13" customFormat="1" ht="12.75">
      <c r="A128" s="132"/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32"/>
      <c r="AP128" s="132"/>
      <c r="AQ128" s="132"/>
      <c r="AR128" s="132"/>
      <c r="AS128" s="132"/>
      <c r="AT128" s="132"/>
      <c r="AU128" s="132"/>
      <c r="AV128" s="132"/>
      <c r="AW128" s="132"/>
      <c r="AX128" s="132"/>
      <c r="AY128" s="132"/>
      <c r="AZ128" s="132"/>
      <c r="BA128" s="132"/>
      <c r="BB128" s="132"/>
      <c r="BC128" s="132"/>
      <c r="BD128" s="132"/>
      <c r="BE128" s="132"/>
      <c r="BF128" s="132"/>
      <c r="BG128" s="132"/>
      <c r="BH128" s="132"/>
      <c r="BI128" s="132"/>
      <c r="BJ128" s="132"/>
      <c r="BK128" s="132"/>
      <c r="BL128" s="132"/>
      <c r="BM128" s="132"/>
      <c r="BN128" s="132"/>
      <c r="BO128" s="132"/>
      <c r="BP128" s="132"/>
      <c r="BQ128" s="132"/>
      <c r="BR128" s="132"/>
      <c r="BS128" s="132"/>
      <c r="BT128" s="132"/>
      <c r="BU128" s="132"/>
      <c r="BV128" s="132"/>
      <c r="BW128" s="132"/>
      <c r="BX128" s="132"/>
      <c r="BY128" s="132"/>
      <c r="BZ128" s="132"/>
      <c r="CA128" s="132"/>
      <c r="CB128" s="132"/>
      <c r="CC128" s="132"/>
      <c r="CD128" s="132"/>
      <c r="CE128" s="132"/>
      <c r="CF128" s="132"/>
      <c r="CG128" s="132"/>
      <c r="CH128" s="132"/>
      <c r="CI128" s="132"/>
    </row>
    <row r="129" spans="1:87" s="13" customFormat="1" ht="12.75">
      <c r="A129" s="132"/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  <c r="AP129" s="132"/>
      <c r="AQ129" s="132"/>
      <c r="AR129" s="132"/>
      <c r="AS129" s="132"/>
      <c r="AT129" s="132"/>
      <c r="AU129" s="132"/>
      <c r="AV129" s="132"/>
      <c r="AW129" s="132"/>
      <c r="AX129" s="132"/>
      <c r="AY129" s="132"/>
      <c r="AZ129" s="132"/>
      <c r="BA129" s="132"/>
      <c r="BB129" s="132"/>
      <c r="BC129" s="132"/>
      <c r="BD129" s="132"/>
      <c r="BE129" s="132"/>
      <c r="BF129" s="132"/>
      <c r="BG129" s="132"/>
      <c r="BH129" s="132"/>
      <c r="BI129" s="132"/>
      <c r="BJ129" s="132"/>
      <c r="BK129" s="132"/>
      <c r="BL129" s="132"/>
      <c r="BM129" s="132"/>
      <c r="BN129" s="132"/>
      <c r="BO129" s="132"/>
      <c r="BP129" s="132"/>
      <c r="BQ129" s="132"/>
      <c r="BR129" s="132"/>
      <c r="BS129" s="132"/>
      <c r="BT129" s="132"/>
      <c r="BU129" s="132"/>
      <c r="BV129" s="132"/>
      <c r="BW129" s="132"/>
      <c r="BX129" s="132"/>
      <c r="BY129" s="132"/>
      <c r="BZ129" s="132"/>
      <c r="CA129" s="132"/>
      <c r="CB129" s="132"/>
      <c r="CC129" s="132"/>
      <c r="CD129" s="132"/>
      <c r="CE129" s="132"/>
      <c r="CF129" s="132"/>
      <c r="CG129" s="132"/>
      <c r="CH129" s="132"/>
      <c r="CI129" s="132"/>
    </row>
    <row r="130" spans="1:87" s="13" customFormat="1" ht="12.75">
      <c r="A130" s="132"/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  <c r="AP130" s="132"/>
      <c r="AQ130" s="132"/>
      <c r="AR130" s="132"/>
      <c r="AS130" s="132"/>
      <c r="AT130" s="132"/>
      <c r="AU130" s="132"/>
      <c r="AV130" s="132"/>
      <c r="AW130" s="132"/>
      <c r="AX130" s="132"/>
      <c r="AY130" s="132"/>
      <c r="AZ130" s="132"/>
      <c r="BA130" s="132"/>
      <c r="BB130" s="132"/>
      <c r="BC130" s="132"/>
      <c r="BD130" s="132"/>
      <c r="BE130" s="132"/>
      <c r="BF130" s="132"/>
      <c r="BG130" s="132"/>
      <c r="BH130" s="132"/>
      <c r="BI130" s="132"/>
      <c r="BJ130" s="132"/>
      <c r="BK130" s="132"/>
      <c r="BL130" s="132"/>
      <c r="BM130" s="132"/>
      <c r="BN130" s="132"/>
      <c r="BO130" s="132"/>
      <c r="BP130" s="132"/>
      <c r="BQ130" s="132"/>
      <c r="BR130" s="132"/>
      <c r="BS130" s="132"/>
      <c r="BT130" s="132"/>
      <c r="BU130" s="132"/>
      <c r="BV130" s="132"/>
      <c r="BW130" s="132"/>
      <c r="BX130" s="132"/>
      <c r="BY130" s="132"/>
      <c r="BZ130" s="132"/>
      <c r="CA130" s="132"/>
      <c r="CB130" s="132"/>
      <c r="CC130" s="132"/>
      <c r="CD130" s="132"/>
      <c r="CE130" s="132"/>
      <c r="CF130" s="132"/>
      <c r="CG130" s="132"/>
      <c r="CH130" s="132"/>
      <c r="CI130" s="132"/>
    </row>
    <row r="131" spans="1:87" s="13" customFormat="1" ht="12.75">
      <c r="A131" s="132"/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  <c r="AP131" s="132"/>
      <c r="AQ131" s="132"/>
      <c r="AR131" s="132"/>
      <c r="AS131" s="132"/>
      <c r="AT131" s="132"/>
      <c r="AU131" s="132"/>
      <c r="AV131" s="132"/>
      <c r="AW131" s="132"/>
      <c r="AX131" s="132"/>
      <c r="AY131" s="132"/>
      <c r="AZ131" s="132"/>
      <c r="BA131" s="132"/>
      <c r="BB131" s="132"/>
      <c r="BC131" s="132"/>
      <c r="BD131" s="132"/>
      <c r="BE131" s="132"/>
      <c r="BF131" s="132"/>
      <c r="BG131" s="132"/>
      <c r="BH131" s="132"/>
      <c r="BI131" s="132"/>
      <c r="BJ131" s="132"/>
      <c r="BK131" s="132"/>
      <c r="BL131" s="132"/>
      <c r="BM131" s="132"/>
      <c r="BN131" s="132"/>
      <c r="BO131" s="132"/>
      <c r="BP131" s="132"/>
      <c r="BQ131" s="132"/>
      <c r="BR131" s="132"/>
      <c r="BS131" s="132"/>
      <c r="BT131" s="132"/>
      <c r="BU131" s="132"/>
      <c r="BV131" s="132"/>
      <c r="BW131" s="132"/>
      <c r="BX131" s="132"/>
      <c r="BY131" s="132"/>
      <c r="BZ131" s="132"/>
      <c r="CA131" s="132"/>
      <c r="CB131" s="132"/>
      <c r="CC131" s="132"/>
      <c r="CD131" s="132"/>
      <c r="CE131" s="132"/>
      <c r="CF131" s="132"/>
      <c r="CG131" s="132"/>
      <c r="CH131" s="132"/>
      <c r="CI131" s="132"/>
    </row>
    <row r="132" spans="1:87" s="13" customFormat="1" ht="12.75">
      <c r="A132" s="132"/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  <c r="AJ132" s="132"/>
      <c r="AK132" s="132"/>
      <c r="AL132" s="132"/>
      <c r="AM132" s="132"/>
      <c r="AN132" s="132"/>
      <c r="AO132" s="132"/>
      <c r="AP132" s="132"/>
      <c r="AQ132" s="132"/>
      <c r="AR132" s="132"/>
      <c r="AS132" s="132"/>
      <c r="AT132" s="132"/>
      <c r="AU132" s="132"/>
      <c r="AV132" s="132"/>
      <c r="AW132" s="132"/>
      <c r="AX132" s="132"/>
      <c r="AY132" s="132"/>
      <c r="AZ132" s="132"/>
      <c r="BA132" s="132"/>
      <c r="BB132" s="132"/>
      <c r="BC132" s="132"/>
      <c r="BD132" s="132"/>
      <c r="BE132" s="132"/>
      <c r="BF132" s="132"/>
      <c r="BG132" s="132"/>
      <c r="BH132" s="132"/>
      <c r="BI132" s="132"/>
      <c r="BJ132" s="132"/>
      <c r="BK132" s="132"/>
      <c r="BL132" s="132"/>
      <c r="BM132" s="132"/>
      <c r="BN132" s="132"/>
      <c r="BO132" s="132"/>
      <c r="BP132" s="132"/>
      <c r="BQ132" s="132"/>
      <c r="BR132" s="132"/>
      <c r="BS132" s="132"/>
      <c r="BT132" s="132"/>
      <c r="BU132" s="132"/>
      <c r="BV132" s="132"/>
      <c r="BW132" s="132"/>
      <c r="BX132" s="132"/>
      <c r="BY132" s="132"/>
      <c r="BZ132" s="132"/>
      <c r="CA132" s="132"/>
      <c r="CB132" s="132"/>
      <c r="CC132" s="132"/>
      <c r="CD132" s="132"/>
      <c r="CE132" s="132"/>
      <c r="CF132" s="132"/>
      <c r="CG132" s="132"/>
      <c r="CH132" s="132"/>
      <c r="CI132" s="132"/>
    </row>
    <row r="133" spans="1:87" s="13" customFormat="1" ht="12.75">
      <c r="A133" s="132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132"/>
      <c r="AM133" s="132"/>
      <c r="AN133" s="132"/>
      <c r="AO133" s="132"/>
      <c r="AP133" s="132"/>
      <c r="AQ133" s="132"/>
      <c r="AR133" s="132"/>
      <c r="AS133" s="132"/>
      <c r="AT133" s="132"/>
      <c r="AU133" s="132"/>
      <c r="AV133" s="132"/>
      <c r="AW133" s="132"/>
      <c r="AX133" s="132"/>
      <c r="AY133" s="132"/>
      <c r="AZ133" s="132"/>
      <c r="BA133" s="132"/>
      <c r="BB133" s="132"/>
      <c r="BC133" s="132"/>
      <c r="BD133" s="132"/>
      <c r="BE133" s="132"/>
      <c r="BF133" s="132"/>
      <c r="BG133" s="132"/>
      <c r="BH133" s="132"/>
      <c r="BI133" s="132"/>
      <c r="BJ133" s="132"/>
      <c r="BK133" s="132"/>
      <c r="BL133" s="132"/>
      <c r="BM133" s="132"/>
      <c r="BN133" s="132"/>
      <c r="BO133" s="132"/>
      <c r="BP133" s="132"/>
      <c r="BQ133" s="132"/>
      <c r="BR133" s="132"/>
      <c r="BS133" s="132"/>
      <c r="BT133" s="132"/>
      <c r="BU133" s="132"/>
      <c r="BV133" s="132"/>
      <c r="BW133" s="132"/>
      <c r="BX133" s="132"/>
      <c r="BY133" s="132"/>
      <c r="BZ133" s="132"/>
      <c r="CA133" s="132"/>
      <c r="CB133" s="132"/>
      <c r="CC133" s="132"/>
      <c r="CD133" s="132"/>
      <c r="CE133" s="132"/>
      <c r="CF133" s="132"/>
      <c r="CG133" s="132"/>
      <c r="CH133" s="132"/>
      <c r="CI133" s="132"/>
    </row>
    <row r="134" spans="1:87" s="13" customFormat="1" ht="12.75">
      <c r="A134" s="132"/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  <c r="AM134" s="132"/>
      <c r="AN134" s="132"/>
      <c r="AO134" s="132"/>
      <c r="AP134" s="132"/>
      <c r="AQ134" s="132"/>
      <c r="AR134" s="132"/>
      <c r="AS134" s="132"/>
      <c r="AT134" s="132"/>
      <c r="AU134" s="132"/>
      <c r="AV134" s="132"/>
      <c r="AW134" s="132"/>
      <c r="AX134" s="132"/>
      <c r="AY134" s="132"/>
      <c r="AZ134" s="132"/>
      <c r="BA134" s="132"/>
      <c r="BB134" s="132"/>
      <c r="BC134" s="132"/>
      <c r="BD134" s="132"/>
      <c r="BE134" s="132"/>
      <c r="BF134" s="132"/>
      <c r="BG134" s="132"/>
      <c r="BH134" s="132"/>
      <c r="BI134" s="132"/>
      <c r="BJ134" s="132"/>
      <c r="BK134" s="132"/>
      <c r="BL134" s="132"/>
      <c r="BM134" s="132"/>
      <c r="BN134" s="132"/>
      <c r="BO134" s="132"/>
      <c r="BP134" s="132"/>
      <c r="BQ134" s="132"/>
      <c r="BR134" s="132"/>
      <c r="BS134" s="132"/>
      <c r="BT134" s="132"/>
      <c r="BU134" s="132"/>
      <c r="BV134" s="132"/>
      <c r="BW134" s="132"/>
      <c r="BX134" s="132"/>
      <c r="BY134" s="132"/>
      <c r="BZ134" s="132"/>
      <c r="CA134" s="132"/>
      <c r="CB134" s="132"/>
      <c r="CC134" s="132"/>
      <c r="CD134" s="132"/>
      <c r="CE134" s="132"/>
      <c r="CF134" s="132"/>
      <c r="CG134" s="132"/>
      <c r="CH134" s="132"/>
      <c r="CI134" s="132"/>
    </row>
    <row r="135" spans="1:87" s="13" customFormat="1" ht="12.75">
      <c r="A135" s="132"/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2"/>
      <c r="AK135" s="132"/>
      <c r="AL135" s="132"/>
      <c r="AM135" s="132"/>
      <c r="AN135" s="132"/>
      <c r="AO135" s="132"/>
      <c r="AP135" s="132"/>
      <c r="AQ135" s="132"/>
      <c r="AR135" s="132"/>
      <c r="AS135" s="132"/>
      <c r="AT135" s="132"/>
      <c r="AU135" s="132"/>
      <c r="AV135" s="132"/>
      <c r="AW135" s="132"/>
      <c r="AX135" s="132"/>
      <c r="AY135" s="132"/>
      <c r="AZ135" s="132"/>
      <c r="BA135" s="132"/>
      <c r="BB135" s="132"/>
      <c r="BC135" s="132"/>
      <c r="BD135" s="132"/>
      <c r="BE135" s="132"/>
      <c r="BF135" s="132"/>
      <c r="BG135" s="132"/>
      <c r="BH135" s="132"/>
      <c r="BI135" s="132"/>
      <c r="BJ135" s="132"/>
      <c r="BK135" s="132"/>
      <c r="BL135" s="132"/>
      <c r="BM135" s="132"/>
      <c r="BN135" s="132"/>
      <c r="BO135" s="132"/>
      <c r="BP135" s="132"/>
      <c r="BQ135" s="132"/>
      <c r="BR135" s="132"/>
      <c r="BS135" s="132"/>
      <c r="BT135" s="132"/>
      <c r="BU135" s="132"/>
      <c r="BV135" s="132"/>
      <c r="BW135" s="132"/>
      <c r="BX135" s="132"/>
      <c r="BY135" s="132"/>
      <c r="BZ135" s="132"/>
      <c r="CA135" s="132"/>
      <c r="CB135" s="132"/>
      <c r="CC135" s="132"/>
      <c r="CD135" s="132"/>
      <c r="CE135" s="132"/>
      <c r="CF135" s="132"/>
      <c r="CG135" s="132"/>
      <c r="CH135" s="132"/>
      <c r="CI135" s="132"/>
    </row>
    <row r="136" spans="1:87" s="13" customFormat="1" ht="12.75">
      <c r="A136" s="132"/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132"/>
      <c r="AH136" s="132"/>
      <c r="AI136" s="132"/>
      <c r="AJ136" s="132"/>
      <c r="AK136" s="132"/>
      <c r="AL136" s="132"/>
      <c r="AM136" s="132"/>
      <c r="AN136" s="132"/>
      <c r="AO136" s="132"/>
      <c r="AP136" s="132"/>
      <c r="AQ136" s="132"/>
      <c r="AR136" s="132"/>
      <c r="AS136" s="132"/>
      <c r="AT136" s="132"/>
      <c r="AU136" s="132"/>
      <c r="AV136" s="132"/>
      <c r="AW136" s="132"/>
      <c r="AX136" s="132"/>
      <c r="AY136" s="132"/>
      <c r="AZ136" s="132"/>
      <c r="BA136" s="132"/>
      <c r="BB136" s="132"/>
      <c r="BC136" s="132"/>
      <c r="BD136" s="132"/>
      <c r="BE136" s="132"/>
      <c r="BF136" s="132"/>
      <c r="BG136" s="132"/>
      <c r="BH136" s="132"/>
      <c r="BI136" s="132"/>
      <c r="BJ136" s="132"/>
      <c r="BK136" s="132"/>
      <c r="BL136" s="132"/>
      <c r="BM136" s="132"/>
      <c r="BN136" s="132"/>
      <c r="BO136" s="132"/>
      <c r="BP136" s="132"/>
      <c r="BQ136" s="132"/>
      <c r="BR136" s="132"/>
      <c r="BS136" s="132"/>
      <c r="BT136" s="132"/>
      <c r="BU136" s="132"/>
      <c r="BV136" s="132"/>
      <c r="BW136" s="132"/>
      <c r="BX136" s="132"/>
      <c r="BY136" s="132"/>
      <c r="BZ136" s="132"/>
      <c r="CA136" s="132"/>
      <c r="CB136" s="132"/>
      <c r="CC136" s="132"/>
      <c r="CD136" s="132"/>
      <c r="CE136" s="132"/>
      <c r="CF136" s="132"/>
      <c r="CG136" s="132"/>
      <c r="CH136" s="132"/>
      <c r="CI136" s="132"/>
    </row>
    <row r="137" spans="1:87" s="13" customFormat="1" ht="12.75">
      <c r="A137" s="132"/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2"/>
      <c r="AK137" s="132"/>
      <c r="AL137" s="132"/>
      <c r="AM137" s="132"/>
      <c r="AN137" s="132"/>
      <c r="AO137" s="132"/>
      <c r="AP137" s="132"/>
      <c r="AQ137" s="132"/>
      <c r="AR137" s="132"/>
      <c r="AS137" s="132"/>
      <c r="AT137" s="132"/>
      <c r="AU137" s="132"/>
      <c r="AV137" s="132"/>
      <c r="AW137" s="132"/>
      <c r="AX137" s="132"/>
      <c r="AY137" s="132"/>
      <c r="AZ137" s="132"/>
      <c r="BA137" s="132"/>
      <c r="BB137" s="132"/>
      <c r="BC137" s="132"/>
      <c r="BD137" s="132"/>
      <c r="BE137" s="132"/>
      <c r="BF137" s="132"/>
      <c r="BG137" s="132"/>
      <c r="BH137" s="132"/>
      <c r="BI137" s="132"/>
      <c r="BJ137" s="132"/>
      <c r="BK137" s="132"/>
      <c r="BL137" s="132"/>
      <c r="BM137" s="132"/>
      <c r="BN137" s="132"/>
      <c r="BO137" s="132"/>
      <c r="BP137" s="132"/>
      <c r="BQ137" s="132"/>
      <c r="BR137" s="132"/>
      <c r="BS137" s="132"/>
      <c r="BT137" s="132"/>
      <c r="BU137" s="132"/>
      <c r="BV137" s="132"/>
      <c r="BW137" s="132"/>
      <c r="BX137" s="132"/>
      <c r="BY137" s="132"/>
      <c r="BZ137" s="132"/>
      <c r="CA137" s="132"/>
      <c r="CB137" s="132"/>
      <c r="CC137" s="132"/>
      <c r="CD137" s="132"/>
      <c r="CE137" s="132"/>
      <c r="CF137" s="132"/>
      <c r="CG137" s="132"/>
      <c r="CH137" s="132"/>
      <c r="CI137" s="132"/>
    </row>
    <row r="138" spans="1:87" s="13" customFormat="1" ht="12.75">
      <c r="A138" s="132"/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  <c r="AF138" s="132"/>
      <c r="AG138" s="132"/>
      <c r="AH138" s="132"/>
      <c r="AI138" s="132"/>
      <c r="AJ138" s="132"/>
      <c r="AK138" s="132"/>
      <c r="AL138" s="132"/>
      <c r="AM138" s="132"/>
      <c r="AN138" s="132"/>
      <c r="AO138" s="132"/>
      <c r="AP138" s="132"/>
      <c r="AQ138" s="132"/>
      <c r="AR138" s="132"/>
      <c r="AS138" s="132"/>
      <c r="AT138" s="132"/>
      <c r="AU138" s="132"/>
      <c r="AV138" s="132"/>
      <c r="AW138" s="132"/>
      <c r="AX138" s="132"/>
      <c r="AY138" s="132"/>
      <c r="AZ138" s="132"/>
      <c r="BA138" s="132"/>
      <c r="BB138" s="132"/>
      <c r="BC138" s="132"/>
      <c r="BD138" s="132"/>
      <c r="BE138" s="132"/>
      <c r="BF138" s="132"/>
      <c r="BG138" s="132"/>
      <c r="BH138" s="132"/>
      <c r="BI138" s="132"/>
      <c r="BJ138" s="132"/>
      <c r="BK138" s="132"/>
      <c r="BL138" s="132"/>
      <c r="BM138" s="132"/>
      <c r="BN138" s="132"/>
      <c r="BO138" s="132"/>
      <c r="BP138" s="132"/>
      <c r="BQ138" s="132"/>
      <c r="BR138" s="132"/>
      <c r="BS138" s="132"/>
      <c r="BT138" s="132"/>
      <c r="BU138" s="132"/>
      <c r="BV138" s="132"/>
      <c r="BW138" s="132"/>
      <c r="BX138" s="132"/>
      <c r="BY138" s="132"/>
      <c r="BZ138" s="132"/>
      <c r="CA138" s="132"/>
      <c r="CB138" s="132"/>
      <c r="CC138" s="132"/>
      <c r="CD138" s="132"/>
      <c r="CE138" s="132"/>
      <c r="CF138" s="132"/>
      <c r="CG138" s="132"/>
      <c r="CH138" s="132"/>
      <c r="CI138" s="132"/>
    </row>
    <row r="139" spans="1:87" s="13" customFormat="1" ht="12.75">
      <c r="A139" s="132"/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132"/>
      <c r="AH139" s="132"/>
      <c r="AI139" s="132"/>
      <c r="AJ139" s="132"/>
      <c r="AK139" s="132"/>
      <c r="AL139" s="132"/>
      <c r="AM139" s="132"/>
      <c r="AN139" s="132"/>
      <c r="AO139" s="132"/>
      <c r="AP139" s="132"/>
      <c r="AQ139" s="132"/>
      <c r="AR139" s="132"/>
      <c r="AS139" s="132"/>
      <c r="AT139" s="132"/>
      <c r="AU139" s="132"/>
      <c r="AV139" s="132"/>
      <c r="AW139" s="132"/>
      <c r="AX139" s="132"/>
      <c r="AY139" s="132"/>
      <c r="AZ139" s="132"/>
      <c r="BA139" s="132"/>
      <c r="BB139" s="132"/>
      <c r="BC139" s="132"/>
      <c r="BD139" s="132"/>
      <c r="BE139" s="132"/>
      <c r="BF139" s="132"/>
      <c r="BG139" s="132"/>
      <c r="BH139" s="132"/>
      <c r="BI139" s="132"/>
      <c r="BJ139" s="132"/>
      <c r="BK139" s="132"/>
      <c r="BL139" s="132"/>
      <c r="BM139" s="132"/>
      <c r="BN139" s="132"/>
      <c r="BO139" s="132"/>
      <c r="BP139" s="132"/>
      <c r="BQ139" s="132"/>
      <c r="BR139" s="132"/>
      <c r="BS139" s="132"/>
      <c r="BT139" s="132"/>
      <c r="BU139" s="132"/>
      <c r="BV139" s="132"/>
      <c r="BW139" s="132"/>
      <c r="BX139" s="132"/>
      <c r="BY139" s="132"/>
      <c r="BZ139" s="132"/>
      <c r="CA139" s="132"/>
      <c r="CB139" s="132"/>
      <c r="CC139" s="132"/>
      <c r="CD139" s="132"/>
      <c r="CE139" s="132"/>
      <c r="CF139" s="132"/>
      <c r="CG139" s="132"/>
      <c r="CH139" s="132"/>
      <c r="CI139" s="132"/>
    </row>
    <row r="140" spans="1:87" s="13" customFormat="1" ht="12.75">
      <c r="A140" s="132"/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  <c r="AF140" s="132"/>
      <c r="AG140" s="132"/>
      <c r="AH140" s="132"/>
      <c r="AI140" s="132"/>
      <c r="AJ140" s="132"/>
      <c r="AK140" s="132"/>
      <c r="AL140" s="132"/>
      <c r="AM140" s="132"/>
      <c r="AN140" s="132"/>
      <c r="AO140" s="132"/>
      <c r="AP140" s="132"/>
      <c r="AQ140" s="132"/>
      <c r="AR140" s="132"/>
      <c r="AS140" s="132"/>
      <c r="AT140" s="132"/>
      <c r="AU140" s="132"/>
      <c r="AV140" s="132"/>
      <c r="AW140" s="132"/>
      <c r="AX140" s="132"/>
      <c r="AY140" s="132"/>
      <c r="AZ140" s="132"/>
      <c r="BA140" s="132"/>
      <c r="BB140" s="132"/>
      <c r="BC140" s="132"/>
      <c r="BD140" s="132"/>
      <c r="BE140" s="132"/>
      <c r="BF140" s="132"/>
      <c r="BG140" s="132"/>
      <c r="BH140" s="132"/>
      <c r="BI140" s="132"/>
      <c r="BJ140" s="132"/>
      <c r="BK140" s="132"/>
      <c r="BL140" s="132"/>
      <c r="BM140" s="132"/>
      <c r="BN140" s="132"/>
      <c r="BO140" s="132"/>
      <c r="BP140" s="132"/>
      <c r="BQ140" s="132"/>
      <c r="BR140" s="132"/>
      <c r="BS140" s="132"/>
      <c r="BT140" s="132"/>
      <c r="BU140" s="132"/>
      <c r="BV140" s="132"/>
      <c r="BW140" s="132"/>
      <c r="BX140" s="132"/>
      <c r="BY140" s="132"/>
      <c r="BZ140" s="132"/>
      <c r="CA140" s="132"/>
      <c r="CB140" s="132"/>
      <c r="CC140" s="132"/>
      <c r="CD140" s="132"/>
      <c r="CE140" s="132"/>
      <c r="CF140" s="132"/>
      <c r="CG140" s="132"/>
      <c r="CH140" s="132"/>
      <c r="CI140" s="132"/>
    </row>
    <row r="141" spans="1:87" s="13" customFormat="1" ht="12.75">
      <c r="A141" s="132"/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132"/>
      <c r="AH141" s="132"/>
      <c r="AI141" s="132"/>
      <c r="AJ141" s="132"/>
      <c r="AK141" s="132"/>
      <c r="AL141" s="132"/>
      <c r="AM141" s="132"/>
      <c r="AN141" s="132"/>
      <c r="AO141" s="132"/>
      <c r="AP141" s="132"/>
      <c r="AQ141" s="132"/>
      <c r="AR141" s="132"/>
      <c r="AS141" s="132"/>
      <c r="AT141" s="132"/>
      <c r="AU141" s="132"/>
      <c r="AV141" s="132"/>
      <c r="AW141" s="132"/>
      <c r="AX141" s="132"/>
      <c r="AY141" s="132"/>
      <c r="AZ141" s="132"/>
      <c r="BA141" s="132"/>
      <c r="BB141" s="132"/>
      <c r="BC141" s="132"/>
      <c r="BD141" s="132"/>
      <c r="BE141" s="132"/>
      <c r="BF141" s="132"/>
      <c r="BG141" s="132"/>
      <c r="BH141" s="132"/>
      <c r="BI141" s="132"/>
      <c r="BJ141" s="132"/>
      <c r="BK141" s="132"/>
      <c r="BL141" s="132"/>
      <c r="BM141" s="132"/>
      <c r="BN141" s="132"/>
      <c r="BO141" s="132"/>
      <c r="BP141" s="132"/>
      <c r="BQ141" s="132"/>
      <c r="BR141" s="132"/>
      <c r="BS141" s="132"/>
      <c r="BT141" s="132"/>
      <c r="BU141" s="132"/>
      <c r="BV141" s="132"/>
      <c r="BW141" s="132"/>
      <c r="BX141" s="132"/>
      <c r="BY141" s="132"/>
      <c r="BZ141" s="132"/>
      <c r="CA141" s="132"/>
      <c r="CB141" s="132"/>
      <c r="CC141" s="132"/>
      <c r="CD141" s="132"/>
      <c r="CE141" s="132"/>
      <c r="CF141" s="132"/>
      <c r="CG141" s="132"/>
      <c r="CH141" s="132"/>
      <c r="CI141" s="132"/>
    </row>
    <row r="142" spans="1:87" s="13" customFormat="1" ht="12.75">
      <c r="A142" s="132"/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  <c r="AF142" s="132"/>
      <c r="AG142" s="132"/>
      <c r="AH142" s="132"/>
      <c r="AI142" s="132"/>
      <c r="AJ142" s="132"/>
      <c r="AK142" s="132"/>
      <c r="AL142" s="132"/>
      <c r="AM142" s="132"/>
      <c r="AN142" s="132"/>
      <c r="AO142" s="132"/>
      <c r="AP142" s="132"/>
      <c r="AQ142" s="132"/>
      <c r="AR142" s="132"/>
      <c r="AS142" s="132"/>
      <c r="AT142" s="132"/>
      <c r="AU142" s="132"/>
      <c r="AV142" s="132"/>
      <c r="AW142" s="132"/>
      <c r="AX142" s="132"/>
      <c r="AY142" s="132"/>
      <c r="AZ142" s="132"/>
      <c r="BA142" s="132"/>
      <c r="BB142" s="132"/>
      <c r="BC142" s="132"/>
      <c r="BD142" s="132"/>
      <c r="BE142" s="132"/>
      <c r="BF142" s="132"/>
      <c r="BG142" s="132"/>
      <c r="BH142" s="132"/>
      <c r="BI142" s="132"/>
      <c r="BJ142" s="132"/>
      <c r="BK142" s="132"/>
      <c r="BL142" s="132"/>
      <c r="BM142" s="132"/>
      <c r="BN142" s="132"/>
      <c r="BO142" s="132"/>
      <c r="BP142" s="132"/>
      <c r="BQ142" s="132"/>
      <c r="BR142" s="132"/>
      <c r="BS142" s="132"/>
      <c r="BT142" s="132"/>
      <c r="BU142" s="132"/>
      <c r="BV142" s="132"/>
      <c r="BW142" s="132"/>
      <c r="BX142" s="132"/>
      <c r="BY142" s="132"/>
      <c r="BZ142" s="132"/>
      <c r="CA142" s="132"/>
      <c r="CB142" s="132"/>
      <c r="CC142" s="132"/>
      <c r="CD142" s="132"/>
      <c r="CE142" s="132"/>
      <c r="CF142" s="132"/>
      <c r="CG142" s="132"/>
      <c r="CH142" s="132"/>
      <c r="CI142" s="132"/>
    </row>
    <row r="143" spans="1:87" s="13" customFormat="1" ht="12.75">
      <c r="A143" s="132"/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  <c r="AF143" s="132"/>
      <c r="AG143" s="132"/>
      <c r="AH143" s="132"/>
      <c r="AI143" s="132"/>
      <c r="AJ143" s="132"/>
      <c r="AK143" s="132"/>
      <c r="AL143" s="132"/>
      <c r="AM143" s="132"/>
      <c r="AN143" s="132"/>
      <c r="AO143" s="132"/>
      <c r="AP143" s="132"/>
      <c r="AQ143" s="132"/>
      <c r="AR143" s="132"/>
      <c r="AS143" s="132"/>
      <c r="AT143" s="132"/>
      <c r="AU143" s="132"/>
      <c r="AV143" s="132"/>
      <c r="AW143" s="132"/>
      <c r="AX143" s="132"/>
      <c r="AY143" s="132"/>
      <c r="AZ143" s="132"/>
      <c r="BA143" s="132"/>
      <c r="BB143" s="132"/>
      <c r="BC143" s="132"/>
      <c r="BD143" s="132"/>
      <c r="BE143" s="132"/>
      <c r="BF143" s="132"/>
      <c r="BG143" s="132"/>
      <c r="BH143" s="132"/>
      <c r="BI143" s="132"/>
      <c r="BJ143" s="132"/>
      <c r="BK143" s="132"/>
      <c r="BL143" s="132"/>
      <c r="BM143" s="132"/>
      <c r="BN143" s="132"/>
      <c r="BO143" s="132"/>
      <c r="BP143" s="132"/>
      <c r="BQ143" s="132"/>
      <c r="BR143" s="132"/>
      <c r="BS143" s="132"/>
      <c r="BT143" s="132"/>
      <c r="BU143" s="132"/>
      <c r="BV143" s="132"/>
      <c r="BW143" s="132"/>
      <c r="BX143" s="132"/>
      <c r="BY143" s="132"/>
      <c r="BZ143" s="132"/>
      <c r="CA143" s="132"/>
      <c r="CB143" s="132"/>
      <c r="CC143" s="132"/>
      <c r="CD143" s="132"/>
      <c r="CE143" s="132"/>
      <c r="CF143" s="132"/>
      <c r="CG143" s="132"/>
      <c r="CH143" s="132"/>
      <c r="CI143" s="132"/>
    </row>
    <row r="144" spans="1:87" s="13" customFormat="1" ht="12.75">
      <c r="A144" s="132"/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132"/>
      <c r="AG144" s="132"/>
      <c r="AH144" s="132"/>
      <c r="AI144" s="132"/>
      <c r="AJ144" s="132"/>
      <c r="AK144" s="132"/>
      <c r="AL144" s="132"/>
      <c r="AM144" s="132"/>
      <c r="AN144" s="132"/>
      <c r="AO144" s="132"/>
      <c r="AP144" s="132"/>
      <c r="AQ144" s="132"/>
      <c r="AR144" s="132"/>
      <c r="AS144" s="132"/>
      <c r="AT144" s="132"/>
      <c r="AU144" s="132"/>
      <c r="AV144" s="132"/>
      <c r="AW144" s="132"/>
      <c r="AX144" s="132"/>
      <c r="AY144" s="132"/>
      <c r="AZ144" s="132"/>
      <c r="BA144" s="132"/>
      <c r="BB144" s="132"/>
      <c r="BC144" s="132"/>
      <c r="BD144" s="132"/>
      <c r="BE144" s="132"/>
      <c r="BF144" s="132"/>
      <c r="BG144" s="132"/>
      <c r="BH144" s="132"/>
      <c r="BI144" s="132"/>
      <c r="BJ144" s="132"/>
      <c r="BK144" s="132"/>
      <c r="BL144" s="132"/>
      <c r="BM144" s="132"/>
      <c r="BN144" s="132"/>
      <c r="BO144" s="132"/>
      <c r="BP144" s="132"/>
      <c r="BQ144" s="132"/>
      <c r="BR144" s="132"/>
      <c r="BS144" s="132"/>
      <c r="BT144" s="132"/>
      <c r="BU144" s="132"/>
      <c r="BV144" s="132"/>
      <c r="BW144" s="132"/>
      <c r="BX144" s="132"/>
      <c r="BY144" s="132"/>
      <c r="BZ144" s="132"/>
      <c r="CA144" s="132"/>
      <c r="CB144" s="132"/>
      <c r="CC144" s="132"/>
      <c r="CD144" s="132"/>
      <c r="CE144" s="132"/>
      <c r="CF144" s="132"/>
      <c r="CG144" s="132"/>
      <c r="CH144" s="132"/>
      <c r="CI144" s="132"/>
    </row>
  </sheetData>
  <sheetProtection/>
  <mergeCells count="90">
    <mergeCell ref="A3:A7"/>
    <mergeCell ref="B3:E5"/>
    <mergeCell ref="F3:I5"/>
    <mergeCell ref="J3:M5"/>
    <mergeCell ref="N3:Q5"/>
    <mergeCell ref="B6:B7"/>
    <mergeCell ref="C6:C7"/>
    <mergeCell ref="K6:K7"/>
    <mergeCell ref="D6:E6"/>
    <mergeCell ref="F6:F7"/>
    <mergeCell ref="G6:G7"/>
    <mergeCell ref="H6:I6"/>
    <mergeCell ref="J6:J7"/>
    <mergeCell ref="AX3:BA5"/>
    <mergeCell ref="B1:U1"/>
    <mergeCell ref="B2:U2"/>
    <mergeCell ref="R3:U5"/>
    <mergeCell ref="V3:Y5"/>
    <mergeCell ref="Z3:AC5"/>
    <mergeCell ref="AA6:AA7"/>
    <mergeCell ref="AQ6:AQ7"/>
    <mergeCell ref="AB6:AC6"/>
    <mergeCell ref="AD6:AD7"/>
    <mergeCell ref="CD3:CF5"/>
    <mergeCell ref="CG3:CI5"/>
    <mergeCell ref="AD4:AG5"/>
    <mergeCell ref="AL4:AO5"/>
    <mergeCell ref="AP4:AS5"/>
    <mergeCell ref="AT4:AW5"/>
    <mergeCell ref="BD4:BE5"/>
    <mergeCell ref="BR3:BU5"/>
    <mergeCell ref="BV3:BX5"/>
    <mergeCell ref="BY3:CC5"/>
    <mergeCell ref="AD3:AG3"/>
    <mergeCell ref="AH3:AK5"/>
    <mergeCell ref="AL3:AW3"/>
    <mergeCell ref="BF3:BI5"/>
    <mergeCell ref="BJ3:BM5"/>
    <mergeCell ref="BN3:BQ5"/>
    <mergeCell ref="L6:M6"/>
    <mergeCell ref="N6:N7"/>
    <mergeCell ref="O6:O7"/>
    <mergeCell ref="P6:Q6"/>
    <mergeCell ref="R6:R7"/>
    <mergeCell ref="S6:S7"/>
    <mergeCell ref="AN6:AO6"/>
    <mergeCell ref="T6:U6"/>
    <mergeCell ref="V6:V7"/>
    <mergeCell ref="W6:W7"/>
    <mergeCell ref="X6:Y6"/>
    <mergeCell ref="Z6:Z7"/>
    <mergeCell ref="AE6:AE7"/>
    <mergeCell ref="AF6:AG6"/>
    <mergeCell ref="AV6:AW6"/>
    <mergeCell ref="AX6:AX7"/>
    <mergeCell ref="AY6:AY7"/>
    <mergeCell ref="AZ6:BA6"/>
    <mergeCell ref="BF6:BF7"/>
    <mergeCell ref="AH6:AH7"/>
    <mergeCell ref="AI6:AI7"/>
    <mergeCell ref="AJ6:AK6"/>
    <mergeCell ref="AL6:AL7"/>
    <mergeCell ref="AM6:AM7"/>
    <mergeCell ref="BO6:BO7"/>
    <mergeCell ref="BP6:BQ6"/>
    <mergeCell ref="BR6:BR7"/>
    <mergeCell ref="BS6:BS7"/>
    <mergeCell ref="BT6:BU6"/>
    <mergeCell ref="AP6:AP7"/>
    <mergeCell ref="BL6:BM6"/>
    <mergeCell ref="AR6:AS6"/>
    <mergeCell ref="AT6:AT7"/>
    <mergeCell ref="AU6:AU7"/>
    <mergeCell ref="CI6:CI7"/>
    <mergeCell ref="CC6:CC7"/>
    <mergeCell ref="CD6:CD7"/>
    <mergeCell ref="CE6:CE7"/>
    <mergeCell ref="CF6:CF7"/>
    <mergeCell ref="BG6:BG7"/>
    <mergeCell ref="BH6:BI6"/>
    <mergeCell ref="BJ6:BK6"/>
    <mergeCell ref="CA6:CB6"/>
    <mergeCell ref="BN6:BN7"/>
    <mergeCell ref="CG6:CG7"/>
    <mergeCell ref="CH6:CH7"/>
    <mergeCell ref="BV6:BV7"/>
    <mergeCell ref="BW6:BW7"/>
    <mergeCell ref="BX6:BX7"/>
    <mergeCell ref="BY6:BY7"/>
    <mergeCell ref="BZ6:BZ7"/>
  </mergeCells>
  <printOptions verticalCentered="1"/>
  <pageMargins left="0" right="0" top="0.15748031496062992" bottom="0" header="0.15748031496062992" footer="0"/>
  <pageSetup fitToHeight="2" horizontalDpi="600" verticalDpi="600" orientation="landscape" paperSize="9" scale="70" r:id="rId1"/>
  <colBreaks count="3" manualBreakCount="3">
    <brk id="25" max="33" man="1"/>
    <brk id="49" max="33" man="1"/>
    <brk id="73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penar.aa</cp:lastModifiedBy>
  <cp:lastPrinted>2018-01-30T11:04:53Z</cp:lastPrinted>
  <dcterms:created xsi:type="dcterms:W3CDTF">2017-11-17T08:56:41Z</dcterms:created>
  <dcterms:modified xsi:type="dcterms:W3CDTF">2018-01-30T11:24:27Z</dcterms:modified>
  <cp:category/>
  <cp:version/>
  <cp:contentType/>
  <cp:contentStatus/>
</cp:coreProperties>
</file>