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7"/>
  </bookViews>
  <sheets>
    <sheet name="0" sheetId="1" r:id="rId1"/>
    <sheet name="1 " sheetId="2" r:id="rId2"/>
    <sheet name="2" sheetId="3" r:id="rId3"/>
    <sheet name=" 3 " sheetId="4" r:id="rId4"/>
    <sheet name="4 " sheetId="5" r:id="rId5"/>
    <sheet name="5 " sheetId="6" r:id="rId6"/>
    <sheet name="6" sheetId="7" r:id="rId7"/>
    <sheet name="7 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>#REF!</definedName>
    <definedName name="_lastColumn" localSheetId="4">#REF!</definedName>
    <definedName name="_lastColumn" localSheetId="5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'[6]Sheet3'!$A$3</definedName>
    <definedName name="hjj">'[7]Sheet3'!$A$3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 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'!$B$1:$F$31</definedName>
    <definedName name="_xlnm.Print_Area" localSheetId="1">'1 '!$A$1:$C$10</definedName>
    <definedName name="_xlnm.Print_Area" localSheetId="2">'2'!$A$1:$I$7</definedName>
    <definedName name="_xlnm.Print_Area" localSheetId="4">'4 '!$A$1:$E$25</definedName>
    <definedName name="_xlnm.Print_Area" localSheetId="5">'5 '!$A$1:$E$15</definedName>
    <definedName name="_xlnm.Print_Area" localSheetId="6">'6'!$A$1:$E$42</definedName>
    <definedName name="_xlnm.Print_Area" localSheetId="7">'7 '!$A$1:$BP$33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'[8]Sheet3'!$A$2</definedName>
    <definedName name="ц" localSheetId="2">'[9]Sheet3'!$A$2</definedName>
    <definedName name="ц" localSheetId="4">'[8]Sheet3'!$A$2</definedName>
    <definedName name="ц" localSheetId="5">'[8]Sheet3'!$A$2</definedName>
    <definedName name="ц" localSheetId="6">'[10]Sheet3'!$A$2</definedName>
    <definedName name="ц">'[11]Sheet3'!$A$2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<sst xmlns="http://schemas.openxmlformats.org/spreadsheetml/2006/main" count="288" uniqueCount="185">
  <si>
    <t>Показник</t>
  </si>
  <si>
    <t>зміна значення</t>
  </si>
  <si>
    <t>%</t>
  </si>
  <si>
    <t xml:space="preserve"> + (-)                            тис. осіб</t>
  </si>
  <si>
    <t xml:space="preserve"> </t>
  </si>
  <si>
    <t xml:space="preserve"> + (-)                       тис. осіб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</si>
  <si>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</si>
  <si>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</si>
  <si>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</si>
  <si>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</si>
  <si>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</si>
  <si>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</si>
  <si>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</si>
  <si>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</si>
  <si>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</si>
  <si>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</si>
  <si>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</si>
  <si>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</si>
  <si>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</si>
  <si>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</si>
  <si>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</si>
  <si>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</si>
  <si>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Донецька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</si>
  <si>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</si>
  <si>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</si>
  <si>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</si>
  <si>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</si>
  <si>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</si>
  <si>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</si>
  <si>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</si>
  <si>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</si>
  <si>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</si>
  <si>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</si>
  <si>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</si>
  <si>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</si>
  <si>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</si>
  <si>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</si>
  <si>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</si>
  <si>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</si>
  <si>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</si>
  <si>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</si>
  <si>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</si>
  <si>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</si>
  <si>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</si>
  <si>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</si>
  <si>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</si>
  <si>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</si>
  <si>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</si>
  <si>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</si>
  <si>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</si>
  <si>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</si>
  <si>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</si>
  <si>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</si>
  <si>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</si>
  <si>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</si>
  <si>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</si>
  <si>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</si>
  <si>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r>
      <t>Зайняте населення</t>
    </r>
    <r>
      <rPr>
        <sz val="14"/>
        <rFont val="Times New Roman"/>
        <family val="1"/>
      </rPr>
      <t>, тис.осіб</t>
    </r>
  </si>
  <si>
    <t>Рівень зайнятості, %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</si>
  <si>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</si>
  <si>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</si>
  <si>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</si>
  <si>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</si>
  <si>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</si>
  <si>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</si>
  <si>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</si>
  <si>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</si>
  <si>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</si>
  <si>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</si>
  <si>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</si>
  <si>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</si>
  <si>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</si>
  <si>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</si>
  <si>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</si>
  <si>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</si>
  <si>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</si>
  <si>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</si>
  <si>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</si>
  <si>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</si>
  <si>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</si>
  <si>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</si>
  <si>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</si>
  <si>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</si>
  <si>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</si>
  <si>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</si>
  <si>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</si>
  <si>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</si>
  <si>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</si>
  <si>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</si>
  <si>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</si>
  <si>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</si>
  <si>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Діяльність Донецької обласної служби зайнятості</t>
  </si>
  <si>
    <t>Надання послуг Донецькою обласною службою зайнятості</t>
  </si>
  <si>
    <t>2018 р.</t>
  </si>
  <si>
    <t>Кількість осіб, охоплених профорієнтаційними послугами, осіб</t>
  </si>
  <si>
    <t>Працевлаштовано до набуття статусу  безробітного, осіб</t>
  </si>
  <si>
    <t xml:space="preserve">Бахмутський МЦЗ </t>
  </si>
  <si>
    <t xml:space="preserve">Бахмутський МЦЗ  </t>
  </si>
  <si>
    <t>Станом на дату:</t>
  </si>
  <si>
    <t>(за формою 3-ПН)</t>
  </si>
  <si>
    <t>Кількість вакансій на кінець періоду, одиниць</t>
  </si>
  <si>
    <t>Середній розмір заробітної плати у вакансіях, грн.</t>
  </si>
  <si>
    <t xml:space="preserve">   Продовження</t>
  </si>
  <si>
    <t>з інших джерел</t>
  </si>
  <si>
    <t>2019 р.</t>
  </si>
  <si>
    <t>отримали статус безробітного, осіб</t>
  </si>
  <si>
    <t>Питома вага працевлашто-           ваних до набуття статусу безробітного,%</t>
  </si>
  <si>
    <t>різ-ниця</t>
  </si>
  <si>
    <t>х</t>
  </si>
  <si>
    <t xml:space="preserve"> 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</si>
  <si>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</si>
  <si>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</si>
  <si>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</si>
  <si>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</si>
  <si>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</si>
  <si>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</si>
  <si>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тис. осіб</t>
  </si>
  <si>
    <t xml:space="preserve"> Рівень працевлаштування безробітних, 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</si>
  <si>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</si>
  <si>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</si>
  <si>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</si>
  <si>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</si>
  <si>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Кількість роботодавців, які надали інформацію про вакансії,  тис. одиниць</t>
  </si>
  <si>
    <t>Кількість вакансій, тис. одиниць</t>
  </si>
  <si>
    <t>Брали участь у громадських та інших роботах тимчасового характеру,  тис. осіб</t>
  </si>
  <si>
    <t>Всього отримали ваучер на навчання, особи</t>
  </si>
  <si>
    <t>Отримували допомогу по безробіттю, тис. осіб</t>
  </si>
  <si>
    <t xml:space="preserve">   Безробітних, тис. осіб</t>
  </si>
  <si>
    <t>Кількість осіб, охоплених профорієнтаційними послугами,  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</si>
  <si>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</si>
  <si>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</si>
  <si>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</si>
  <si>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</si>
  <si>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</si>
  <si>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</si>
  <si>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Мали статус безробітного, тис. осіб</t>
  </si>
  <si>
    <t xml:space="preserve"> Отримували допомогу по безробіттю, тис. осіб</t>
  </si>
  <si>
    <t>Середній розмір допомоги по безробіттю, у звітному місяці, грн.</t>
  </si>
  <si>
    <t>Кількість вакансій по формі 3-ПН, тис. одиниць</t>
  </si>
  <si>
    <t>Інформація про вакансії, отримані з інших джерел, тис. одиниць</t>
  </si>
  <si>
    <t>Кількість претендентів на одну вакансію, особи</t>
  </si>
  <si>
    <t>-1,3 в.п.</t>
  </si>
  <si>
    <t xml:space="preserve"> - 4 особи</t>
  </si>
  <si>
    <t>Показники робочої сили у І кварталі 2019 року</t>
  </si>
  <si>
    <t>(за даними Державної служби статистики України)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</si>
  <si>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</si>
  <si>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</si>
  <si>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безробіття (за методологією МОП), % </t>
  </si>
  <si>
    <t>Рівень участі населення в робочій силі, (%)</t>
  </si>
  <si>
    <t xml:space="preserve">Робоча сила віком 15-70 років за І квартал 2018 -2019 рр.     </t>
  </si>
  <si>
    <t xml:space="preserve"> 2018 р.</t>
  </si>
  <si>
    <t xml:space="preserve"> 2019 р.</t>
  </si>
  <si>
    <r>
      <t>Безробітне населення  (за методологією МОП)</t>
    </r>
    <r>
      <rPr>
        <sz val="14"/>
        <rFont val="Times New Roman"/>
        <family val="1"/>
      </rPr>
      <t>, тис.осіб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</si>
  <si>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746,6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</si>
  <si>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742,1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</si>
  <si>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712,7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</si>
  <si>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43,7%</t>
    </r>
  </si>
  <si>
    <r>
      <t xml:space="preserve">15-70 років - </t>
    </r>
    <r>
      <rPr>
        <b/>
        <sz val="14"/>
        <color indexed="8"/>
        <rFont val="Times New Roman"/>
        <family val="1"/>
      </rPr>
      <t>50,6%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</si>
  <si>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60,5%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</si>
  <si>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121,8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</si>
  <si>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121,8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</si>
  <si>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121,1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</si>
  <si>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14,0%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</si>
  <si>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14,5%</t>
    </r>
  </si>
  <si>
    <t xml:space="preserve">Робоча сила у віці 15-70 років у середньому за І квартал 2018 -2019 рр.  по Донецькій області                                                                                                                                                          </t>
  </si>
  <si>
    <t>Все населення</t>
  </si>
  <si>
    <r>
      <t>Робоча сила</t>
    </r>
    <r>
      <rPr>
        <sz val="14"/>
        <rFont val="Times New Roman"/>
        <family val="1"/>
      </rPr>
      <t>, (тис.осіб)</t>
    </r>
  </si>
  <si>
    <t>Інформація щодо запланованого масового вивільнення працівників за січень-липень 2018-2019 рр.</t>
  </si>
  <si>
    <t>січень-липень        2019 р.</t>
  </si>
  <si>
    <t>січень-липень         2018 р.</t>
  </si>
  <si>
    <t>Інформація щодо запланованого масового вивільнення працівників                                                                                             за січень-липень 2018-2019 рр.</t>
  </si>
  <si>
    <t xml:space="preserve"> 3,9 в.п.</t>
  </si>
  <si>
    <t>за січень-липень 2018-2019 рр.</t>
  </si>
  <si>
    <t>3,0 в.п.</t>
  </si>
  <si>
    <t>4,2 в.п.</t>
  </si>
  <si>
    <t>4,8 в.п.</t>
  </si>
  <si>
    <t>0,0 в.п.</t>
  </si>
  <si>
    <t>1,8 в.п.</t>
  </si>
  <si>
    <t>на 01.08.2018</t>
  </si>
  <si>
    <t>на 01.08.2019</t>
  </si>
  <si>
    <t xml:space="preserve">  + 809 грн.</t>
  </si>
  <si>
    <t xml:space="preserve">  + 1788 грн.</t>
  </si>
  <si>
    <t>за січень-липень  2018 - 2019 років</t>
  </si>
  <si>
    <t>Середній розмір допомоги по безробіттю у липні, грн.</t>
  </si>
  <si>
    <r>
      <t>15-70 років -</t>
    </r>
    <r>
      <rPr>
        <b/>
        <sz val="14"/>
        <color indexed="8"/>
        <rFont val="Times New Roman"/>
        <family val="1"/>
      </rPr>
      <t>14,1</t>
    </r>
    <r>
      <rPr>
        <b/>
        <sz val="14"/>
        <color indexed="8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</si>
</sst>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#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Mangal"/>
      <family val="2"/>
    </font>
    <font>
      <sz val="10"/>
      <name val="SimSun"/>
      <family val="2"/>
    </font>
    <font>
      <b/>
      <sz val="14"/>
      <name val="Arial Cyr"/>
      <family val="0"/>
    </font>
    <font>
      <i/>
      <sz val="14"/>
      <name val="Times New Roman Cyr"/>
      <family val="0"/>
    </font>
    <font>
      <b/>
      <u val="single"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4"/>
      <color indexed="8"/>
      <name val="Times New Roman"/>
      <family val="2"/>
    </font>
    <font>
      <b/>
      <sz val="16"/>
      <color indexed="12"/>
      <name val="Times New Roman"/>
      <family val="1"/>
    </font>
    <font>
      <b/>
      <sz val="16"/>
      <color indexed="12"/>
      <name val="Times New Roman Cyr"/>
      <family val="1"/>
    </font>
    <font>
      <sz val="16"/>
      <color indexed="8"/>
      <name val="Times New Roman Cyr"/>
      <family val="0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Times New Roman Cyr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Times New Roman"/>
      <family val="1"/>
    </font>
    <font>
      <b/>
      <sz val="16"/>
      <color rgb="FF0000FF"/>
      <name val="Times New Roman Cyr"/>
      <family val="1"/>
    </font>
    <font>
      <sz val="16"/>
      <color theme="1"/>
      <name val="Times New Roman Cyr"/>
      <family val="0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theme="1"/>
      <name val="Times New Roman Cyr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/>
    </border>
    <border>
      <left style="thin"/>
      <right style="double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4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4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0" fillId="35" borderId="0" applyNumberFormat="0" applyBorder="0" applyAlignment="0" applyProtection="0"/>
    <xf numFmtId="0" fontId="1" fillId="13" borderId="0" applyNumberFormat="0" applyBorder="0" applyAlignment="0" applyProtection="0"/>
    <xf numFmtId="0" fontId="4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1" fillId="31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8" borderId="0" applyNumberFormat="0" applyBorder="0" applyAlignment="0" applyProtection="0"/>
    <xf numFmtId="0" fontId="42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24" borderId="0" applyNumberFormat="0" applyBorder="0" applyAlignment="0" applyProtection="0"/>
    <xf numFmtId="0" fontId="42" fillId="6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40" borderId="0" applyNumberFormat="0" applyBorder="0" applyAlignment="0" applyProtection="0"/>
    <xf numFmtId="0" fontId="42" fillId="29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97" fillId="47" borderId="0" applyNumberFormat="0" applyBorder="0" applyAlignment="0" applyProtection="0"/>
    <xf numFmtId="0" fontId="42" fillId="39" borderId="0" applyNumberFormat="0" applyBorder="0" applyAlignment="0" applyProtection="0"/>
    <xf numFmtId="0" fontId="43" fillId="22" borderId="0" applyNumberFormat="0" applyBorder="0" applyAlignment="0" applyProtection="0"/>
    <xf numFmtId="0" fontId="42" fillId="38" borderId="0" applyNumberFormat="0" applyBorder="0" applyAlignment="0" applyProtection="0"/>
    <xf numFmtId="0" fontId="42" fillId="22" borderId="0" applyNumberFormat="0" applyBorder="0" applyAlignment="0" applyProtection="0"/>
    <xf numFmtId="0" fontId="42" fillId="24" borderId="0" applyNumberFormat="0" applyBorder="0" applyAlignment="0" applyProtection="0"/>
    <xf numFmtId="0" fontId="97" fillId="48" borderId="0" applyNumberFormat="0" applyBorder="0" applyAlignment="0" applyProtection="0"/>
    <xf numFmtId="0" fontId="42" fillId="25" borderId="0" applyNumberFormat="0" applyBorder="0" applyAlignment="0" applyProtection="0"/>
    <xf numFmtId="0" fontId="43" fillId="6" borderId="0" applyNumberFormat="0" applyBorder="0" applyAlignment="0" applyProtection="0"/>
    <xf numFmtId="0" fontId="42" fillId="24" borderId="0" applyNumberFormat="0" applyBorder="0" applyAlignment="0" applyProtection="0"/>
    <xf numFmtId="0" fontId="42" fillId="6" borderId="0" applyNumberFormat="0" applyBorder="0" applyAlignment="0" applyProtection="0"/>
    <xf numFmtId="0" fontId="42" fillId="26" borderId="0" applyNumberFormat="0" applyBorder="0" applyAlignment="0" applyProtection="0"/>
    <xf numFmtId="0" fontId="97" fillId="49" borderId="0" applyNumberFormat="0" applyBorder="0" applyAlignment="0" applyProtection="0"/>
    <xf numFmtId="0" fontId="42" fillId="28" borderId="0" applyNumberFormat="0" applyBorder="0" applyAlignment="0" applyProtection="0"/>
    <xf numFmtId="0" fontId="43" fillId="27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40" borderId="0" applyNumberFormat="0" applyBorder="0" applyAlignment="0" applyProtection="0"/>
    <xf numFmtId="0" fontId="97" fillId="50" borderId="0" applyNumberFormat="0" applyBorder="0" applyAlignment="0" applyProtection="0"/>
    <xf numFmtId="0" fontId="42" fillId="41" borderId="0" applyNumberFormat="0" applyBorder="0" applyAlignment="0" applyProtection="0"/>
    <xf numFmtId="0" fontId="43" fillId="29" borderId="0" applyNumberFormat="0" applyBorder="0" applyAlignment="0" applyProtection="0"/>
    <xf numFmtId="0" fontId="42" fillId="40" borderId="0" applyNumberFormat="0" applyBorder="0" applyAlignment="0" applyProtection="0"/>
    <xf numFmtId="0" fontId="42" fillId="29" borderId="0" applyNumberFormat="0" applyBorder="0" applyAlignment="0" applyProtection="0"/>
    <xf numFmtId="0" fontId="42" fillId="42" borderId="0" applyNumberFormat="0" applyBorder="0" applyAlignment="0" applyProtection="0"/>
    <xf numFmtId="0" fontId="97" fillId="51" borderId="0" applyNumberFormat="0" applyBorder="0" applyAlignment="0" applyProtection="0"/>
    <xf numFmtId="0" fontId="42" fillId="43" borderId="0" applyNumberFormat="0" applyBorder="0" applyAlignment="0" applyProtection="0"/>
    <xf numFmtId="0" fontId="43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97" fillId="52" borderId="0" applyNumberFormat="0" applyBorder="0" applyAlignment="0" applyProtection="0"/>
    <xf numFmtId="0" fontId="42" fillId="46" borderId="0" applyNumberFormat="0" applyBorder="0" applyAlignment="0" applyProtection="0"/>
    <xf numFmtId="0" fontId="43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8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53" borderId="0" applyNumberFormat="0" applyBorder="0" applyAlignment="0" applyProtection="0"/>
    <xf numFmtId="0" fontId="42" fillId="42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45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40" borderId="0" applyNumberFormat="0" applyBorder="0" applyAlignment="0" applyProtection="0"/>
    <xf numFmtId="0" fontId="42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43" borderId="0" applyNumberFormat="0" applyBorder="0" applyAlignment="0" applyProtection="0"/>
    <xf numFmtId="0" fontId="42" fillId="56" borderId="0" applyNumberFormat="0" applyBorder="0" applyAlignment="0" applyProtection="0"/>
    <xf numFmtId="0" fontId="42" fillId="45" borderId="0" applyNumberFormat="0" applyBorder="0" applyAlignment="0" applyProtection="0"/>
    <xf numFmtId="0" fontId="42" fillId="6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5" fillId="61" borderId="1" applyNumberFormat="0" applyAlignment="0" applyProtection="0"/>
    <xf numFmtId="0" fontId="46" fillId="58" borderId="2" applyNumberFormat="0" applyAlignment="0" applyProtection="0"/>
    <xf numFmtId="0" fontId="46" fillId="58" borderId="2" applyNumberFormat="0" applyAlignment="0" applyProtection="0"/>
    <xf numFmtId="0" fontId="46" fillId="62" borderId="2" applyNumberForma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5" fontId="15" fillId="0" borderId="0" applyFont="0" applyFill="0" applyBorder="0" applyProtection="0">
      <alignment horizontal="center" vertical="center"/>
    </xf>
    <xf numFmtId="49" fontId="15" fillId="0" borderId="0" applyFont="0" applyFill="0" applyBorder="0" applyProtection="0">
      <alignment horizontal="left" vertical="center" wrapText="1"/>
    </xf>
    <xf numFmtId="49" fontId="48" fillId="0" borderId="0" applyFill="0" applyBorder="0" applyProtection="0">
      <alignment horizontal="left" vertical="center"/>
    </xf>
    <xf numFmtId="49" fontId="49" fillId="0" borderId="3" applyFill="0" applyProtection="0">
      <alignment horizontal="center" vertical="center" wrapText="1"/>
    </xf>
    <xf numFmtId="49" fontId="15" fillId="0" borderId="0" applyFont="0" applyFill="0" applyBorder="0" applyProtection="0">
      <alignment horizontal="left" vertical="center" wrapText="1"/>
    </xf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51" fillId="0" borderId="4" applyNumberFormat="0" applyFill="0" applyAlignment="0" applyProtection="0"/>
    <xf numFmtId="0" fontId="64" fillId="0" borderId="5" applyNumberFormat="0" applyFill="0" applyAlignment="0" applyProtection="0"/>
    <xf numFmtId="0" fontId="52" fillId="0" borderId="6" applyNumberFormat="0" applyFill="0" applyAlignment="0" applyProtection="0"/>
    <xf numFmtId="0" fontId="65" fillId="0" borderId="7" applyNumberFormat="0" applyFill="0" applyAlignment="0" applyProtection="0"/>
    <xf numFmtId="0" fontId="53" fillId="0" borderId="8" applyNumberFormat="0" applyFill="0" applyAlignment="0" applyProtection="0"/>
    <xf numFmtId="0" fontId="66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4" fillId="6" borderId="1" applyNumberFormat="0" applyAlignment="0" applyProtection="0"/>
    <xf numFmtId="0" fontId="54" fillId="6" borderId="1" applyNumberFormat="0" applyAlignment="0" applyProtection="0"/>
    <xf numFmtId="0" fontId="54" fillId="15" borderId="1" applyNumberFormat="0" applyAlignment="0" applyProtection="0"/>
    <xf numFmtId="0" fontId="55" fillId="0" borderId="10" applyNumberFormat="0" applyFill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6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12" borderId="11" applyNumberFormat="0" applyFont="0" applyAlignment="0" applyProtection="0"/>
    <xf numFmtId="0" fontId="1" fillId="12" borderId="11" applyNumberFormat="0" applyFont="0" applyAlignment="0" applyProtection="0"/>
    <xf numFmtId="0" fontId="67" fillId="64" borderId="11" applyNumberFormat="0" applyAlignment="0" applyProtection="0"/>
    <xf numFmtId="0" fontId="57" fillId="27" borderId="12" applyNumberFormat="0" applyAlignment="0" applyProtection="0"/>
    <xf numFmtId="0" fontId="57" fillId="27" borderId="12" applyNumberFormat="0" applyAlignment="0" applyProtection="0"/>
    <xf numFmtId="0" fontId="57" fillId="61" borderId="12" applyNumberFormat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174" fontId="15" fillId="0" borderId="0" applyFont="0" applyFill="0" applyBorder="0" applyProtection="0">
      <alignment/>
    </xf>
    <xf numFmtId="174" fontId="15" fillId="0" borderId="0" applyFont="0" applyFill="0" applyBorder="0" applyProtection="0">
      <alignment/>
    </xf>
    <xf numFmtId="0" fontId="60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3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" fontId="15" fillId="0" borderId="0" applyFont="0" applyFill="0" applyBorder="0" applyProtection="0">
      <alignment horizontal="right"/>
    </xf>
    <xf numFmtId="49" fontId="15" fillId="0" borderId="0" applyFont="0" applyFill="0" applyBorder="0" applyProtection="0">
      <alignment wrapText="1"/>
    </xf>
    <xf numFmtId="49" fontId="15" fillId="0" borderId="0" applyFont="0" applyFill="0" applyBorder="0" applyProtection="0">
      <alignment wrapText="1"/>
    </xf>
    <xf numFmtId="0" fontId="61" fillId="0" borderId="0" applyNumberFormat="0" applyFill="0" applyBorder="0" applyAlignment="0" applyProtection="0"/>
    <xf numFmtId="0" fontId="97" fillId="65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3" borderId="0" applyNumberFormat="0" applyBorder="0" applyAlignment="0" applyProtection="0"/>
    <xf numFmtId="0" fontId="97" fillId="6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55" borderId="0" applyNumberFormat="0" applyBorder="0" applyAlignment="0" applyProtection="0"/>
    <xf numFmtId="0" fontId="97" fillId="67" borderId="0" applyNumberFormat="0" applyBorder="0" applyAlignment="0" applyProtection="0"/>
    <xf numFmtId="0" fontId="42" fillId="45" borderId="0" applyNumberFormat="0" applyBorder="0" applyAlignment="0" applyProtection="0"/>
    <xf numFmtId="0" fontId="42" fillId="59" borderId="0" applyNumberFormat="0" applyBorder="0" applyAlignment="0" applyProtection="0"/>
    <xf numFmtId="0" fontId="42" fillId="45" borderId="0" applyNumberFormat="0" applyBorder="0" applyAlignment="0" applyProtection="0"/>
    <xf numFmtId="0" fontId="97" fillId="68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0" borderId="0" applyNumberFormat="0" applyBorder="0" applyAlignment="0" applyProtection="0"/>
    <xf numFmtId="0" fontId="97" fillId="69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97" fillId="70" borderId="0" applyNumberFormat="0" applyBorder="0" applyAlignment="0" applyProtection="0"/>
    <xf numFmtId="0" fontId="42" fillId="56" borderId="0" applyNumberFormat="0" applyBorder="0" applyAlignment="0" applyProtection="0"/>
    <xf numFmtId="0" fontId="42" fillId="60" borderId="0" applyNumberFormat="0" applyBorder="0" applyAlignment="0" applyProtection="0"/>
    <xf numFmtId="0" fontId="42" fillId="56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45" borderId="0" applyNumberFormat="0" applyBorder="0" applyAlignment="0" applyProtection="0"/>
    <xf numFmtId="0" fontId="42" fillId="5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56" borderId="0" applyNumberFormat="0" applyBorder="0" applyAlignment="0" applyProtection="0"/>
    <xf numFmtId="0" fontId="42" fillId="60" borderId="0" applyNumberFormat="0" applyBorder="0" applyAlignment="0" applyProtection="0"/>
    <xf numFmtId="0" fontId="54" fillId="6" borderId="1" applyNumberFormat="0" applyAlignment="0" applyProtection="0"/>
    <xf numFmtId="0" fontId="54" fillId="15" borderId="1" applyNumberFormat="0" applyAlignment="0" applyProtection="0"/>
    <xf numFmtId="0" fontId="98" fillId="71" borderId="14" applyNumberFormat="0" applyAlignment="0" applyProtection="0"/>
    <xf numFmtId="0" fontId="54" fillId="6" borderId="1" applyNumberFormat="0" applyAlignment="0" applyProtection="0"/>
    <xf numFmtId="0" fontId="54" fillId="15" borderId="1" applyNumberFormat="0" applyAlignment="0" applyProtection="0"/>
    <xf numFmtId="0" fontId="99" fillId="72" borderId="15" applyNumberFormat="0" applyAlignment="0" applyProtection="0"/>
    <xf numFmtId="0" fontId="57" fillId="27" borderId="12" applyNumberFormat="0" applyAlignment="0" applyProtection="0"/>
    <xf numFmtId="0" fontId="57" fillId="61" borderId="12" applyNumberFormat="0" applyAlignment="0" applyProtection="0"/>
    <xf numFmtId="0" fontId="57" fillId="27" borderId="12" applyNumberFormat="0" applyAlignment="0" applyProtection="0"/>
    <xf numFmtId="0" fontId="100" fillId="72" borderId="14" applyNumberFormat="0" applyAlignment="0" applyProtection="0"/>
    <xf numFmtId="0" fontId="45" fillId="27" borderId="1" applyNumberFormat="0" applyAlignment="0" applyProtection="0"/>
    <xf numFmtId="0" fontId="45" fillId="61" borderId="1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101" fillId="0" borderId="16" applyNumberFormat="0" applyFill="0" applyAlignment="0" applyProtection="0"/>
    <xf numFmtId="0" fontId="51" fillId="0" borderId="4" applyNumberFormat="0" applyFill="0" applyAlignment="0" applyProtection="0"/>
    <xf numFmtId="0" fontId="102" fillId="0" borderId="17" applyNumberFormat="0" applyFill="0" applyAlignment="0" applyProtection="0"/>
    <xf numFmtId="0" fontId="52" fillId="0" borderId="6" applyNumberFormat="0" applyFill="0" applyAlignment="0" applyProtection="0"/>
    <xf numFmtId="0" fontId="103" fillId="0" borderId="18" applyNumberFormat="0" applyFill="0" applyAlignment="0" applyProtection="0"/>
    <xf numFmtId="0" fontId="5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104" fillId="0" borderId="19" applyNumberFormat="0" applyFill="0" applyAlignment="0" applyProtection="0"/>
    <xf numFmtId="0" fontId="59" fillId="0" borderId="13" applyNumberFormat="0" applyFill="0" applyAlignment="0" applyProtection="0"/>
    <xf numFmtId="0" fontId="46" fillId="58" borderId="2" applyNumberFormat="0" applyAlignment="0" applyProtection="0"/>
    <xf numFmtId="0" fontId="46" fillId="62" borderId="2" applyNumberFormat="0" applyAlignment="0" applyProtection="0"/>
    <xf numFmtId="0" fontId="105" fillId="73" borderId="20" applyNumberFormat="0" applyAlignment="0" applyProtection="0"/>
    <xf numFmtId="0" fontId="46" fillId="58" borderId="2" applyNumberFormat="0" applyAlignment="0" applyProtection="0"/>
    <xf numFmtId="0" fontId="46" fillId="62" borderId="2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7" fillId="74" borderId="0" applyNumberFormat="0" applyBorder="0" applyAlignment="0" applyProtection="0"/>
    <xf numFmtId="0" fontId="56" fillId="29" borderId="0" applyNumberFormat="0" applyBorder="0" applyAlignment="0" applyProtection="0"/>
    <xf numFmtId="0" fontId="56" fillId="63" borderId="0" applyNumberFormat="0" applyBorder="0" applyAlignment="0" applyProtection="0"/>
    <xf numFmtId="0" fontId="56" fillId="29" borderId="0" applyNumberFormat="0" applyBorder="0" applyAlignment="0" applyProtection="0"/>
    <xf numFmtId="0" fontId="45" fillId="27" borderId="1" applyNumberFormat="0" applyAlignment="0" applyProtection="0"/>
    <xf numFmtId="0" fontId="45" fillId="61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8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111" fillId="75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1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76" borderId="21" applyNumberFormat="0" applyFont="0" applyAlignment="0" applyProtection="0"/>
    <xf numFmtId="0" fontId="11" fillId="12" borderId="11" applyNumberFormat="0" applyFont="0" applyAlignment="0" applyProtection="0"/>
    <xf numFmtId="0" fontId="67" fillId="64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68" fillId="64" borderId="11" applyNumberFormat="0" applyAlignment="0" applyProtection="0"/>
    <xf numFmtId="9" fontId="0" fillId="0" borderId="0" applyFont="0" applyFill="0" applyBorder="0" applyAlignment="0" applyProtection="0"/>
    <xf numFmtId="0" fontId="57" fillId="27" borderId="12" applyNumberFormat="0" applyAlignment="0" applyProtection="0"/>
    <xf numFmtId="0" fontId="113" fillId="0" borderId="22" applyNumberFormat="0" applyFill="0" applyAlignment="0" applyProtection="0"/>
    <xf numFmtId="0" fontId="55" fillId="0" borderId="10" applyNumberFormat="0" applyFill="0" applyAlignment="0" applyProtection="0"/>
    <xf numFmtId="0" fontId="56" fillId="29" borderId="0" applyNumberFormat="0" applyBorder="0" applyAlignment="0" applyProtection="0"/>
    <xf numFmtId="0" fontId="56" fillId="63" borderId="0" applyNumberFormat="0" applyBorder="0" applyAlignment="0" applyProtection="0"/>
    <xf numFmtId="0" fontId="36" fillId="0" borderId="0">
      <alignment/>
      <protection/>
    </xf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5" fillId="77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2" fillId="0" borderId="0" xfId="391">
      <alignment/>
      <protection/>
    </xf>
    <xf numFmtId="0" fontId="2" fillId="78" borderId="0" xfId="391" applyFill="1">
      <alignment/>
      <protection/>
    </xf>
    <xf numFmtId="0" fontId="8" fillId="0" borderId="0" xfId="391" applyFont="1" applyAlignment="1">
      <alignment vertical="center"/>
      <protection/>
    </xf>
    <xf numFmtId="0" fontId="2" fillId="0" borderId="0" xfId="391" applyFont="1" applyAlignment="1">
      <alignment horizontal="left" vertical="center"/>
      <protection/>
    </xf>
    <xf numFmtId="0" fontId="2" fillId="0" borderId="0" xfId="391" applyAlignment="1">
      <alignment horizontal="center" vertical="center"/>
      <protection/>
    </xf>
    <xf numFmtId="0" fontId="2" fillId="0" borderId="0" xfId="391" applyFill="1">
      <alignment/>
      <protection/>
    </xf>
    <xf numFmtId="3" fontId="2" fillId="0" borderId="0" xfId="391" applyNumberFormat="1">
      <alignment/>
      <protection/>
    </xf>
    <xf numFmtId="0" fontId="9" fillId="0" borderId="0" xfId="391" applyFont="1">
      <alignment/>
      <protection/>
    </xf>
    <xf numFmtId="0" fontId="2" fillId="0" borderId="0" xfId="391" applyBorder="1">
      <alignment/>
      <protection/>
    </xf>
    <xf numFmtId="1" fontId="2" fillId="0" borderId="0" xfId="399" applyNumberFormat="1" applyFont="1" applyFill="1" applyProtection="1">
      <alignment/>
      <protection locked="0"/>
    </xf>
    <xf numFmtId="1" fontId="2" fillId="0" borderId="0" xfId="399" applyNumberFormat="1" applyFont="1" applyFill="1" applyBorder="1" applyProtection="1">
      <alignment/>
      <protection locked="0"/>
    </xf>
    <xf numFmtId="1" fontId="2" fillId="0" borderId="0" xfId="399" applyNumberFormat="1" applyFont="1" applyFill="1" applyBorder="1" applyAlignment="1" applyProtection="1">
      <alignment vertical="center"/>
      <protection locked="0"/>
    </xf>
    <xf numFmtId="1" fontId="13" fillId="0" borderId="0" xfId="399" applyNumberFormat="1" applyFont="1" applyFill="1" applyBorder="1" applyAlignment="1" applyProtection="1">
      <alignment horizontal="center" vertical="center"/>
      <protection locked="0"/>
    </xf>
    <xf numFmtId="1" fontId="16" fillId="0" borderId="0" xfId="399" applyNumberFormat="1" applyFont="1" applyFill="1" applyBorder="1" applyProtection="1">
      <alignment/>
      <protection locked="0"/>
    </xf>
    <xf numFmtId="0" fontId="20" fillId="0" borderId="0" xfId="404" applyFont="1" applyFill="1">
      <alignment/>
      <protection/>
    </xf>
    <xf numFmtId="0" fontId="22" fillId="0" borderId="0" xfId="404" applyFont="1" applyFill="1" applyBorder="1" applyAlignment="1">
      <alignment horizontal="center"/>
      <protection/>
    </xf>
    <xf numFmtId="0" fontId="22" fillId="0" borderId="0" xfId="404" applyFont="1" applyFill="1">
      <alignment/>
      <protection/>
    </xf>
    <xf numFmtId="0" fontId="24" fillId="0" borderId="0" xfId="404" applyFont="1" applyFill="1" applyAlignment="1">
      <alignment vertical="center"/>
      <protection/>
    </xf>
    <xf numFmtId="0" fontId="25" fillId="0" borderId="0" xfId="404" applyFont="1" applyFill="1">
      <alignment/>
      <protection/>
    </xf>
    <xf numFmtId="0" fontId="25" fillId="0" borderId="0" xfId="404" applyFont="1" applyFill="1" applyAlignment="1">
      <alignment vertical="center"/>
      <protection/>
    </xf>
    <xf numFmtId="0" fontId="25" fillId="0" borderId="0" xfId="404" applyFont="1" applyFill="1" applyAlignment="1">
      <alignment wrapText="1"/>
      <protection/>
    </xf>
    <xf numFmtId="0" fontId="22" fillId="0" borderId="0" xfId="404" applyFont="1" applyFill="1" applyAlignment="1">
      <alignment vertical="center"/>
      <protection/>
    </xf>
    <xf numFmtId="3" fontId="29" fillId="0" borderId="0" xfId="404" applyNumberFormat="1" applyFont="1" applyFill="1" applyAlignment="1">
      <alignment horizontal="center" vertical="center"/>
      <protection/>
    </xf>
    <xf numFmtId="3" fontId="25" fillId="0" borderId="0" xfId="404" applyNumberFormat="1" applyFont="1" applyFill="1">
      <alignment/>
      <protection/>
    </xf>
    <xf numFmtId="173" fontId="25" fillId="0" borderId="0" xfId="404" applyNumberFormat="1" applyFont="1" applyFill="1">
      <alignment/>
      <protection/>
    </xf>
    <xf numFmtId="0" fontId="32" fillId="0" borderId="0" xfId="388" applyFont="1">
      <alignment/>
      <protection/>
    </xf>
    <xf numFmtId="0" fontId="25" fillId="0" borderId="0" xfId="388" applyFont="1">
      <alignment/>
      <protection/>
    </xf>
    <xf numFmtId="0" fontId="32" fillId="0" borderId="0" xfId="388" applyFont="1" applyBorder="1">
      <alignment/>
      <protection/>
    </xf>
    <xf numFmtId="0" fontId="2" fillId="0" borderId="0" xfId="402" applyFont="1" applyAlignment="1">
      <alignment vertical="top"/>
      <protection/>
    </xf>
    <xf numFmtId="0" fontId="2" fillId="0" borderId="0" xfId="402" applyFont="1" applyFill="1" applyAlignment="1">
      <alignment vertical="top"/>
      <protection/>
    </xf>
    <xf numFmtId="0" fontId="30" fillId="0" borderId="0" xfId="402" applyFont="1" applyFill="1" applyAlignment="1">
      <alignment horizontal="center" vertical="top" wrapText="1"/>
      <protection/>
    </xf>
    <xf numFmtId="0" fontId="31" fillId="0" borderId="0" xfId="402" applyFont="1" applyFill="1" applyAlignment="1">
      <alignment horizontal="center" vertical="top" wrapText="1"/>
      <protection/>
    </xf>
    <xf numFmtId="0" fontId="13" fillId="0" borderId="0" xfId="402" applyFont="1" applyAlignment="1">
      <alignment horizontal="center" vertical="center"/>
      <protection/>
    </xf>
    <xf numFmtId="0" fontId="18" fillId="0" borderId="0" xfId="402" applyFont="1" applyAlignment="1">
      <alignment horizontal="center" vertical="center"/>
      <protection/>
    </xf>
    <xf numFmtId="173" fontId="18" fillId="0" borderId="0" xfId="402" applyNumberFormat="1" applyFont="1" applyAlignment="1">
      <alignment horizontal="center" vertical="center"/>
      <protection/>
    </xf>
    <xf numFmtId="172" fontId="2" fillId="0" borderId="0" xfId="402" applyNumberFormat="1" applyFont="1" applyAlignment="1">
      <alignment vertical="center"/>
      <protection/>
    </xf>
    <xf numFmtId="173" fontId="18" fillId="79" borderId="0" xfId="402" applyNumberFormat="1" applyFont="1" applyFill="1" applyAlignment="1">
      <alignment horizontal="center" vertical="center"/>
      <protection/>
    </xf>
    <xf numFmtId="0" fontId="2" fillId="0" borderId="0" xfId="402" applyFont="1">
      <alignment/>
      <protection/>
    </xf>
    <xf numFmtId="0" fontId="27" fillId="0" borderId="0" xfId="404" applyFont="1" applyFill="1" applyAlignment="1">
      <alignment horizontal="center"/>
      <protection/>
    </xf>
    <xf numFmtId="0" fontId="22" fillId="0" borderId="0" xfId="388" applyFont="1" applyBorder="1" applyAlignment="1">
      <alignment horizontal="left" vertical="top" wrapText="1"/>
      <protection/>
    </xf>
    <xf numFmtId="0" fontId="32" fillId="0" borderId="0" xfId="388" applyFont="1" applyFill="1">
      <alignment/>
      <protection/>
    </xf>
    <xf numFmtId="0" fontId="22" fillId="0" borderId="0" xfId="388" applyFont="1">
      <alignment/>
      <protection/>
    </xf>
    <xf numFmtId="0" fontId="22" fillId="0" borderId="0" xfId="388" applyFont="1" applyBorder="1">
      <alignment/>
      <protection/>
    </xf>
    <xf numFmtId="0" fontId="32" fillId="0" borderId="0" xfId="388" applyFont="1">
      <alignment/>
      <protection/>
    </xf>
    <xf numFmtId="0" fontId="28" fillId="0" borderId="0" xfId="388" applyFont="1" applyFill="1" applyAlignment="1">
      <alignment/>
      <protection/>
    </xf>
    <xf numFmtId="0" fontId="25" fillId="0" borderId="0" xfId="388" applyFont="1" applyFill="1" applyAlignment="1">
      <alignment/>
      <protection/>
    </xf>
    <xf numFmtId="0" fontId="11" fillId="0" borderId="0" xfId="388" applyFill="1">
      <alignment/>
      <protection/>
    </xf>
    <xf numFmtId="0" fontId="25" fillId="0" borderId="0" xfId="388" applyFont="1" applyFill="1" applyAlignment="1">
      <alignment horizontal="center" vertical="center" wrapText="1"/>
      <protection/>
    </xf>
    <xf numFmtId="0" fontId="39" fillId="0" borderId="0" xfId="388" applyFont="1" applyFill="1" applyAlignment="1">
      <alignment horizontal="center" vertical="center" wrapText="1"/>
      <protection/>
    </xf>
    <xf numFmtId="0" fontId="14" fillId="0" borderId="0" xfId="388" applyFont="1" applyFill="1" applyAlignment="1">
      <alignment vertical="center" wrapText="1"/>
      <protection/>
    </xf>
    <xf numFmtId="0" fontId="25" fillId="0" borderId="0" xfId="388" applyFont="1" applyFill="1" applyAlignment="1">
      <alignment horizontal="center"/>
      <protection/>
    </xf>
    <xf numFmtId="0" fontId="13" fillId="0" borderId="0" xfId="388" applyFont="1" applyFill="1" applyAlignment="1">
      <alignment horizontal="left" vertical="center" wrapText="1"/>
      <protection/>
    </xf>
    <xf numFmtId="1" fontId="8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Protection="1">
      <alignment/>
      <protection locked="0"/>
    </xf>
    <xf numFmtId="1" fontId="5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Border="1" applyProtection="1">
      <alignment/>
      <protection locked="0"/>
    </xf>
    <xf numFmtId="1" fontId="16" fillId="78" borderId="0" xfId="399" applyNumberFormat="1" applyFont="1" applyFill="1" applyBorder="1" applyProtection="1">
      <alignment/>
      <protection locked="0"/>
    </xf>
    <xf numFmtId="0" fontId="69" fillId="0" borderId="0" xfId="388" applyFont="1" applyFill="1">
      <alignment/>
      <protection/>
    </xf>
    <xf numFmtId="0" fontId="23" fillId="0" borderId="0" xfId="388" applyFont="1" applyFill="1" applyAlignment="1">
      <alignment/>
      <protection/>
    </xf>
    <xf numFmtId="0" fontId="18" fillId="78" borderId="0" xfId="402" applyFont="1" applyFill="1" applyAlignment="1">
      <alignment horizontal="center" vertical="center"/>
      <protection/>
    </xf>
    <xf numFmtId="173" fontId="18" fillId="78" borderId="0" xfId="402" applyNumberFormat="1" applyFont="1" applyFill="1" applyAlignment="1">
      <alignment horizontal="center" vertical="center"/>
      <protection/>
    </xf>
    <xf numFmtId="172" fontId="2" fillId="78" borderId="0" xfId="402" applyNumberFormat="1" applyFont="1" applyFill="1" applyAlignment="1">
      <alignment vertical="center"/>
      <protection/>
    </xf>
    <xf numFmtId="0" fontId="24" fillId="0" borderId="23" xfId="388" applyFont="1" applyFill="1" applyBorder="1" applyAlignment="1">
      <alignment horizontal="center" vertical="center" wrapText="1"/>
      <protection/>
    </xf>
    <xf numFmtId="0" fontId="23" fillId="0" borderId="24" xfId="388" applyFont="1" applyFill="1" applyBorder="1" applyAlignment="1">
      <alignment horizontal="left" wrapText="1"/>
      <protection/>
    </xf>
    <xf numFmtId="173" fontId="5" fillId="0" borderId="25" xfId="388" applyNumberFormat="1" applyFont="1" applyFill="1" applyBorder="1" applyAlignment="1">
      <alignment horizontal="center" wrapText="1"/>
      <protection/>
    </xf>
    <xf numFmtId="173" fontId="5" fillId="0" borderId="26" xfId="388" applyNumberFormat="1" applyFont="1" applyFill="1" applyBorder="1" applyAlignment="1">
      <alignment horizontal="center" wrapText="1"/>
      <protection/>
    </xf>
    <xf numFmtId="173" fontId="5" fillId="0" borderId="27" xfId="388" applyNumberFormat="1" applyFont="1" applyFill="1" applyBorder="1" applyAlignment="1">
      <alignment horizontal="center" wrapText="1"/>
      <protection/>
    </xf>
    <xf numFmtId="172" fontId="23" fillId="0" borderId="28" xfId="388" applyNumberFormat="1" applyFont="1" applyFill="1" applyBorder="1" applyAlignment="1">
      <alignment horizontal="center"/>
      <protection/>
    </xf>
    <xf numFmtId="172" fontId="23" fillId="0" borderId="25" xfId="388" applyNumberFormat="1" applyFont="1" applyFill="1" applyBorder="1" applyAlignment="1">
      <alignment horizontal="center"/>
      <protection/>
    </xf>
    <xf numFmtId="173" fontId="5" fillId="0" borderId="29" xfId="388" applyNumberFormat="1" applyFont="1" applyFill="1" applyBorder="1" applyAlignment="1">
      <alignment horizontal="center" wrapText="1"/>
      <protection/>
    </xf>
    <xf numFmtId="0" fontId="116" fillId="0" borderId="30" xfId="402" applyFont="1" applyBorder="1" applyAlignment="1">
      <alignment horizontal="center" vertical="center"/>
      <protection/>
    </xf>
    <xf numFmtId="0" fontId="18" fillId="0" borderId="31" xfId="400" applyFont="1" applyBorder="1" applyAlignment="1">
      <alignment vertical="center" wrapText="1"/>
      <protection/>
    </xf>
    <xf numFmtId="0" fontId="18" fillId="0" borderId="32" xfId="400" applyFont="1" applyBorder="1" applyAlignment="1">
      <alignment vertical="center" wrapText="1"/>
      <protection/>
    </xf>
    <xf numFmtId="0" fontId="18" fillId="0" borderId="33" xfId="400" applyFont="1" applyBorder="1" applyAlignment="1">
      <alignment vertical="center" wrapText="1"/>
      <protection/>
    </xf>
    <xf numFmtId="1" fontId="3" fillId="78" borderId="0" xfId="399" applyNumberFormat="1" applyFont="1" applyFill="1" applyAlignment="1" applyProtection="1">
      <alignment/>
      <protection locked="0"/>
    </xf>
    <xf numFmtId="1" fontId="12" fillId="78" borderId="0" xfId="399" applyNumberFormat="1" applyFont="1" applyFill="1" applyAlignment="1" applyProtection="1">
      <alignment horizontal="center"/>
      <protection locked="0"/>
    </xf>
    <xf numFmtId="1" fontId="2" fillId="78" borderId="0" xfId="399" applyNumberFormat="1" applyFont="1" applyFill="1" applyAlignment="1" applyProtection="1">
      <alignment/>
      <protection locked="0"/>
    </xf>
    <xf numFmtId="1" fontId="7" fillId="78" borderId="0" xfId="399" applyNumberFormat="1" applyFont="1" applyFill="1" applyAlignment="1" applyProtection="1">
      <alignment horizontal="right"/>
      <protection locked="0"/>
    </xf>
    <xf numFmtId="1" fontId="3" fillId="78" borderId="0" xfId="399" applyNumberFormat="1" applyFont="1" applyFill="1" applyBorder="1" applyAlignment="1" applyProtection="1">
      <alignment/>
      <protection locked="0"/>
    </xf>
    <xf numFmtId="1" fontId="6" fillId="78" borderId="0" xfId="399" applyNumberFormat="1" applyFont="1" applyFill="1" applyBorder="1" applyAlignment="1" applyProtection="1">
      <alignment/>
      <protection locked="0"/>
    </xf>
    <xf numFmtId="1" fontId="12" fillId="78" borderId="0" xfId="399" applyNumberFormat="1" applyFont="1" applyFill="1" applyBorder="1" applyAlignment="1" applyProtection="1">
      <alignment horizontal="center"/>
      <protection locked="0"/>
    </xf>
    <xf numFmtId="3" fontId="18" fillId="78" borderId="34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99" applyNumberFormat="1" applyFont="1" applyFill="1" applyBorder="1" applyAlignment="1" applyProtection="1">
      <alignment horizontal="center" vertical="center"/>
      <protection locked="0"/>
    </xf>
    <xf numFmtId="3" fontId="18" fillId="78" borderId="25" xfId="399" applyNumberFormat="1" applyFont="1" applyFill="1" applyBorder="1" applyAlignment="1" applyProtection="1">
      <alignment horizontal="center" vertical="center"/>
      <protection locked="0"/>
    </xf>
    <xf numFmtId="173" fontId="16" fillId="78" borderId="0" xfId="399" applyNumberFormat="1" applyFont="1" applyFill="1" applyBorder="1" applyProtection="1">
      <alignment/>
      <protection locked="0"/>
    </xf>
    <xf numFmtId="1" fontId="17" fillId="78" borderId="0" xfId="399" applyNumberFormat="1" applyFont="1" applyFill="1" applyBorder="1" applyProtection="1">
      <alignment/>
      <protection locked="0"/>
    </xf>
    <xf numFmtId="3" fontId="17" fillId="78" borderId="0" xfId="399" applyNumberFormat="1" applyFont="1" applyFill="1" applyBorder="1" applyProtection="1">
      <alignment/>
      <protection locked="0"/>
    </xf>
    <xf numFmtId="3" fontId="16" fillId="78" borderId="0" xfId="399" applyNumberFormat="1" applyFont="1" applyFill="1" applyBorder="1" applyProtection="1">
      <alignment/>
      <protection locked="0"/>
    </xf>
    <xf numFmtId="3" fontId="5" fillId="78" borderId="3" xfId="399" applyNumberFormat="1" applyFont="1" applyFill="1" applyBorder="1" applyAlignment="1" applyProtection="1">
      <alignment horizontal="center" vertical="center"/>
      <protection locked="0"/>
    </xf>
    <xf numFmtId="3" fontId="5" fillId="78" borderId="34" xfId="399" applyNumberFormat="1" applyFont="1" applyFill="1" applyBorder="1" applyAlignment="1" applyProtection="1">
      <alignment horizontal="center" vertical="center"/>
      <protection locked="0"/>
    </xf>
    <xf numFmtId="0" fontId="2" fillId="78" borderId="0" xfId="402" applyFont="1" applyFill="1" applyAlignment="1">
      <alignment vertical="top"/>
      <protection/>
    </xf>
    <xf numFmtId="0" fontId="35" fillId="78" borderId="0" xfId="388" applyFont="1" applyFill="1" applyAlignment="1">
      <alignment vertical="top"/>
      <protection/>
    </xf>
    <xf numFmtId="0" fontId="30" fillId="78" borderId="0" xfId="402" applyFont="1" applyFill="1" applyAlignment="1">
      <alignment horizontal="center" vertical="top" wrapText="1"/>
      <protection/>
    </xf>
    <xf numFmtId="0" fontId="35" fillId="78" borderId="0" xfId="402" applyFont="1" applyFill="1" applyAlignment="1">
      <alignment horizontal="right" vertical="center"/>
      <protection/>
    </xf>
    <xf numFmtId="0" fontId="5" fillId="78" borderId="35" xfId="402" applyFont="1" applyFill="1" applyBorder="1" applyAlignment="1">
      <alignment horizontal="center" vertical="center" wrapText="1"/>
      <protection/>
    </xf>
    <xf numFmtId="0" fontId="13" fillId="78" borderId="36" xfId="402" applyFont="1" applyFill="1" applyBorder="1" applyAlignment="1">
      <alignment horizontal="center" vertical="center" wrapText="1"/>
      <protection/>
    </xf>
    <xf numFmtId="0" fontId="13" fillId="78" borderId="37" xfId="402" applyNumberFormat="1" applyFont="1" applyFill="1" applyBorder="1" applyAlignment="1">
      <alignment horizontal="center" vertical="center" wrapText="1"/>
      <protection/>
    </xf>
    <xf numFmtId="172" fontId="110" fillId="78" borderId="34" xfId="388" applyNumberFormat="1" applyFont="1" applyFill="1" applyBorder="1" applyAlignment="1">
      <alignment horizontal="center" vertical="center"/>
      <protection/>
    </xf>
    <xf numFmtId="3" fontId="110" fillId="78" borderId="38" xfId="388" applyNumberFormat="1" applyFont="1" applyFill="1" applyBorder="1" applyAlignment="1">
      <alignment horizontal="center" vertical="center"/>
      <protection/>
    </xf>
    <xf numFmtId="0" fontId="2" fillId="78" borderId="0" xfId="402" applyFont="1" applyFill="1">
      <alignment/>
      <protection/>
    </xf>
    <xf numFmtId="0" fontId="22" fillId="78" borderId="0" xfId="404" applyFont="1" applyFill="1" applyBorder="1" applyAlignment="1">
      <alignment horizontal="center"/>
      <protection/>
    </xf>
    <xf numFmtId="0" fontId="25" fillId="78" borderId="0" xfId="404" applyFont="1" applyFill="1" applyAlignment="1">
      <alignment wrapText="1"/>
      <protection/>
    </xf>
    <xf numFmtId="0" fontId="25" fillId="78" borderId="0" xfId="404" applyFont="1" applyFill="1">
      <alignment/>
      <protection/>
    </xf>
    <xf numFmtId="0" fontId="27" fillId="78" borderId="0" xfId="404" applyFont="1" applyFill="1" applyAlignment="1">
      <alignment horizontal="center"/>
      <protection/>
    </xf>
    <xf numFmtId="0" fontId="19" fillId="78" borderId="37" xfId="404" applyFont="1" applyFill="1" applyBorder="1" applyAlignment="1">
      <alignment horizontal="center" vertical="center" wrapText="1"/>
      <protection/>
    </xf>
    <xf numFmtId="3" fontId="117" fillId="78" borderId="39" xfId="404" applyNumberFormat="1" applyFont="1" applyFill="1" applyBorder="1" applyAlignment="1">
      <alignment horizontal="center" vertical="center"/>
      <protection/>
    </xf>
    <xf numFmtId="172" fontId="117" fillId="78" borderId="40" xfId="404" applyNumberFormat="1" applyFont="1" applyFill="1" applyBorder="1" applyAlignment="1">
      <alignment horizontal="center" vertical="center"/>
      <protection/>
    </xf>
    <xf numFmtId="3" fontId="118" fillId="78" borderId="34" xfId="404" applyNumberFormat="1" applyFont="1" applyFill="1" applyBorder="1" applyAlignment="1">
      <alignment horizontal="center" vertical="center"/>
      <protection/>
    </xf>
    <xf numFmtId="172" fontId="118" fillId="78" borderId="38" xfId="404" applyNumberFormat="1" applyFont="1" applyFill="1" applyBorder="1" applyAlignment="1">
      <alignment horizontal="center" vertical="center"/>
      <protection/>
    </xf>
    <xf numFmtId="3" fontId="5" fillId="78" borderId="25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399" applyNumberFormat="1" applyFont="1" applyFill="1" applyBorder="1" applyAlignment="1" applyProtection="1">
      <alignment horizontal="center"/>
      <protection locked="0"/>
    </xf>
    <xf numFmtId="1" fontId="18" fillId="78" borderId="25" xfId="399" applyNumberFormat="1" applyFont="1" applyFill="1" applyBorder="1" applyAlignment="1" applyProtection="1">
      <alignment horizontal="center"/>
      <protection locked="0"/>
    </xf>
    <xf numFmtId="3" fontId="72" fillId="78" borderId="34" xfId="399" applyNumberFormat="1" applyFont="1" applyFill="1" applyBorder="1" applyAlignment="1" applyProtection="1">
      <alignment horizontal="center" vertical="center"/>
      <protection locked="0"/>
    </xf>
    <xf numFmtId="3" fontId="18" fillId="78" borderId="34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34" xfId="399" applyNumberFormat="1" applyFont="1" applyFill="1" applyBorder="1" applyAlignment="1" applyProtection="1">
      <alignment horizontal="center" vertical="center"/>
      <protection locked="0"/>
    </xf>
    <xf numFmtId="3" fontId="72" fillId="78" borderId="3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99" applyNumberFormat="1" applyFont="1" applyFill="1" applyBorder="1" applyAlignment="1" applyProtection="1">
      <alignment horizontal="center" vertical="center" wrapText="1"/>
      <protection locked="0"/>
    </xf>
    <xf numFmtId="173" fontId="5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0" applyNumberFormat="1" applyFont="1" applyFill="1" applyBorder="1" applyAlignment="1">
      <alignment horizontal="center" vertical="center"/>
    </xf>
    <xf numFmtId="3" fontId="72" fillId="78" borderId="3" xfId="399" applyNumberFormat="1" applyFont="1" applyFill="1" applyBorder="1" applyAlignment="1" applyProtection="1">
      <alignment horizontal="center"/>
      <protection locked="0"/>
    </xf>
    <xf numFmtId="173" fontId="5" fillId="78" borderId="25" xfId="399" applyNumberFormat="1" applyFont="1" applyFill="1" applyBorder="1" applyAlignment="1" applyProtection="1">
      <alignment horizontal="center" vertical="center"/>
      <protection locked="0"/>
    </xf>
    <xf numFmtId="1" fontId="18" fillId="78" borderId="25" xfId="0" applyNumberFormat="1" applyFont="1" applyFill="1" applyBorder="1" applyAlignment="1">
      <alignment horizontal="center" vertical="center"/>
    </xf>
    <xf numFmtId="172" fontId="5" fillId="78" borderId="34" xfId="399" applyNumberFormat="1" applyFont="1" applyFill="1" applyBorder="1" applyAlignment="1" applyProtection="1">
      <alignment horizontal="center" vertical="center"/>
      <protection locked="0"/>
    </xf>
    <xf numFmtId="172" fontId="73" fillId="78" borderId="34" xfId="399" applyNumberFormat="1" applyFont="1" applyFill="1" applyBorder="1" applyAlignment="1" applyProtection="1">
      <alignment horizontal="center" vertical="center"/>
      <protection locked="0"/>
    </xf>
    <xf numFmtId="1" fontId="73" fillId="78" borderId="34" xfId="399" applyNumberFormat="1" applyFont="1" applyFill="1" applyBorder="1" applyAlignment="1" applyProtection="1">
      <alignment horizontal="center" vertical="center" wrapText="1"/>
      <protection/>
    </xf>
    <xf numFmtId="1" fontId="5" fillId="78" borderId="38" xfId="399" applyNumberFormat="1" applyFont="1" applyFill="1" applyBorder="1" applyAlignment="1" applyProtection="1">
      <alignment horizontal="center"/>
      <protection locked="0"/>
    </xf>
    <xf numFmtId="172" fontId="5" fillId="78" borderId="3" xfId="399" applyNumberFormat="1" applyFont="1" applyFill="1" applyBorder="1" applyAlignment="1" applyProtection="1">
      <alignment horizontal="center" vertical="center"/>
      <protection locked="0"/>
    </xf>
    <xf numFmtId="172" fontId="73" fillId="78" borderId="3" xfId="399" applyNumberFormat="1" applyFont="1" applyFill="1" applyBorder="1" applyAlignment="1" applyProtection="1">
      <alignment horizontal="center" vertical="center"/>
      <protection locked="0"/>
    </xf>
    <xf numFmtId="1" fontId="73" fillId="78" borderId="3" xfId="399" applyNumberFormat="1" applyFont="1" applyFill="1" applyBorder="1" applyAlignment="1" applyProtection="1">
      <alignment horizontal="center" vertical="center" wrapText="1"/>
      <protection/>
    </xf>
    <xf numFmtId="1" fontId="5" fillId="78" borderId="35" xfId="399" applyNumberFormat="1" applyFont="1" applyFill="1" applyBorder="1" applyAlignment="1" applyProtection="1">
      <alignment horizontal="center"/>
      <protection locked="0"/>
    </xf>
    <xf numFmtId="172" fontId="5" fillId="78" borderId="25" xfId="399" applyNumberFormat="1" applyFont="1" applyFill="1" applyBorder="1" applyAlignment="1" applyProtection="1">
      <alignment horizontal="center" vertical="center"/>
      <protection locked="0"/>
    </xf>
    <xf numFmtId="1" fontId="5" fillId="78" borderId="29" xfId="399" applyNumberFormat="1" applyFont="1" applyFill="1" applyBorder="1" applyAlignment="1" applyProtection="1">
      <alignment horizontal="center"/>
      <protection locked="0"/>
    </xf>
    <xf numFmtId="3" fontId="72" fillId="78" borderId="25" xfId="399" applyNumberFormat="1" applyFont="1" applyFill="1" applyBorder="1" applyAlignment="1" applyProtection="1">
      <alignment horizontal="center"/>
      <protection locked="0"/>
    </xf>
    <xf numFmtId="172" fontId="73" fillId="78" borderId="25" xfId="399" applyNumberFormat="1" applyFont="1" applyFill="1" applyBorder="1" applyAlignment="1" applyProtection="1">
      <alignment horizontal="center" vertical="center"/>
      <protection locked="0"/>
    </xf>
    <xf numFmtId="1" fontId="73" fillId="78" borderId="25" xfId="399" applyNumberFormat="1" applyFont="1" applyFill="1" applyBorder="1" applyAlignment="1" applyProtection="1">
      <alignment horizontal="center" vertical="center" wrapText="1"/>
      <protection/>
    </xf>
    <xf numFmtId="1" fontId="18" fillId="78" borderId="34" xfId="0" applyNumberFormat="1" applyFont="1" applyFill="1" applyBorder="1" applyAlignment="1">
      <alignment horizontal="center" vertical="center"/>
    </xf>
    <xf numFmtId="1" fontId="18" fillId="78" borderId="31" xfId="399" applyNumberFormat="1" applyFont="1" applyFill="1" applyBorder="1" applyProtection="1">
      <alignment/>
      <protection locked="0"/>
    </xf>
    <xf numFmtId="1" fontId="18" fillId="78" borderId="32" xfId="399" applyNumberFormat="1" applyFont="1" applyFill="1" applyBorder="1" applyProtection="1">
      <alignment/>
      <protection locked="0"/>
    </xf>
    <xf numFmtId="1" fontId="18" fillId="78" borderId="32" xfId="399" applyNumberFormat="1" applyFont="1" applyFill="1" applyBorder="1" applyAlignment="1" applyProtection="1">
      <alignment vertical="center"/>
      <protection locked="0"/>
    </xf>
    <xf numFmtId="1" fontId="18" fillId="78" borderId="32" xfId="399" applyNumberFormat="1" applyFont="1" applyFill="1" applyBorder="1" applyAlignment="1" applyProtection="1">
      <alignment horizontal="left"/>
      <protection locked="0"/>
    </xf>
    <xf numFmtId="1" fontId="18" fillId="78" borderId="33" xfId="399" applyNumberFormat="1" applyFont="1" applyFill="1" applyBorder="1" applyProtection="1">
      <alignment/>
      <protection locked="0"/>
    </xf>
    <xf numFmtId="1" fontId="119" fillId="0" borderId="0" xfId="399" applyNumberFormat="1" applyFont="1" applyFill="1" applyBorder="1" applyAlignment="1" applyProtection="1">
      <alignment vertical="center"/>
      <protection locked="0"/>
    </xf>
    <xf numFmtId="14" fontId="23" fillId="78" borderId="37" xfId="350" applyNumberFormat="1" applyFont="1" applyFill="1" applyBorder="1" applyAlignment="1">
      <alignment horizontal="center" vertical="center" wrapText="1"/>
      <protection/>
    </xf>
    <xf numFmtId="3" fontId="117" fillId="78" borderId="39" xfId="404" applyNumberFormat="1" applyFont="1" applyFill="1" applyBorder="1" applyAlignment="1">
      <alignment horizontal="center" vertical="center"/>
      <protection/>
    </xf>
    <xf numFmtId="172" fontId="117" fillId="78" borderId="40" xfId="404" applyNumberFormat="1" applyFont="1" applyFill="1" applyBorder="1" applyAlignment="1">
      <alignment horizontal="center" vertical="center" wrapText="1"/>
      <protection/>
    </xf>
    <xf numFmtId="0" fontId="28" fillId="0" borderId="31" xfId="404" applyFont="1" applyFill="1" applyBorder="1" applyAlignment="1">
      <alignment horizontal="left" vertical="center" wrapText="1"/>
      <protection/>
    </xf>
    <xf numFmtId="0" fontId="28" fillId="0" borderId="32" xfId="404" applyFont="1" applyFill="1" applyBorder="1" applyAlignment="1">
      <alignment horizontal="left" vertical="center" wrapText="1"/>
      <protection/>
    </xf>
    <xf numFmtId="0" fontId="28" fillId="0" borderId="33" xfId="404" applyFont="1" applyFill="1" applyBorder="1" applyAlignment="1">
      <alignment horizontal="left" vertical="center" wrapText="1"/>
      <protection/>
    </xf>
    <xf numFmtId="3" fontId="118" fillId="78" borderId="41" xfId="404" applyNumberFormat="1" applyFont="1" applyFill="1" applyBorder="1" applyAlignment="1">
      <alignment horizontal="center" vertical="center"/>
      <protection/>
    </xf>
    <xf numFmtId="1" fontId="5" fillId="78" borderId="34" xfId="399" applyNumberFormat="1" applyFont="1" applyFill="1" applyBorder="1" applyAlignment="1" applyProtection="1">
      <alignment horizontal="center" vertical="center"/>
      <protection locked="0"/>
    </xf>
    <xf numFmtId="1" fontId="18" fillId="78" borderId="34" xfId="399" applyNumberFormat="1" applyFont="1" applyFill="1" applyBorder="1" applyAlignment="1" applyProtection="1">
      <alignment horizontal="center" vertical="center"/>
      <protection locked="0"/>
    </xf>
    <xf numFmtId="1" fontId="5" fillId="78" borderId="3" xfId="399" applyNumberFormat="1" applyFont="1" applyFill="1" applyBorder="1" applyAlignment="1" applyProtection="1">
      <alignment horizontal="center" vertical="center"/>
      <protection locked="0"/>
    </xf>
    <xf numFmtId="1" fontId="18" fillId="78" borderId="3" xfId="399" applyNumberFormat="1" applyFont="1" applyFill="1" applyBorder="1" applyAlignment="1" applyProtection="1">
      <alignment horizontal="center" vertical="center"/>
      <protection locked="0"/>
    </xf>
    <xf numFmtId="3" fontId="18" fillId="78" borderId="3" xfId="399" applyNumberFormat="1" applyFont="1" applyFill="1" applyBorder="1" applyAlignment="1" applyProtection="1">
      <alignment horizontal="center"/>
      <protection locked="0"/>
    </xf>
    <xf numFmtId="0" fontId="18" fillId="78" borderId="3" xfId="399" applyNumberFormat="1" applyFont="1" applyFill="1" applyBorder="1" applyAlignment="1" applyProtection="1">
      <alignment horizontal="center"/>
      <protection locked="0"/>
    </xf>
    <xf numFmtId="1" fontId="5" fillId="78" borderId="25" xfId="399" applyNumberFormat="1" applyFont="1" applyFill="1" applyBorder="1" applyAlignment="1" applyProtection="1">
      <alignment horizontal="center" vertical="center"/>
      <protection locked="0"/>
    </xf>
    <xf numFmtId="3" fontId="18" fillId="78" borderId="25" xfId="399" applyNumberFormat="1" applyFont="1" applyFill="1" applyBorder="1" applyAlignment="1" applyProtection="1">
      <alignment horizontal="center"/>
      <protection locked="0"/>
    </xf>
    <xf numFmtId="0" fontId="18" fillId="78" borderId="25" xfId="399" applyNumberFormat="1" applyFont="1" applyFill="1" applyBorder="1" applyAlignment="1" applyProtection="1">
      <alignment horizontal="center"/>
      <protection locked="0"/>
    </xf>
    <xf numFmtId="1" fontId="18" fillId="78" borderId="25" xfId="399" applyNumberFormat="1" applyFont="1" applyFill="1" applyBorder="1" applyAlignment="1" applyProtection="1">
      <alignment horizontal="center" vertical="center"/>
      <protection locked="0"/>
    </xf>
    <xf numFmtId="3" fontId="18" fillId="78" borderId="34" xfId="399" applyNumberFormat="1" applyFont="1" applyFill="1" applyBorder="1" applyAlignment="1" applyProtection="1">
      <alignment horizontal="center"/>
      <protection locked="0"/>
    </xf>
    <xf numFmtId="172" fontId="116" fillId="78" borderId="39" xfId="388" applyNumberFormat="1" applyFont="1" applyFill="1" applyBorder="1" applyAlignment="1">
      <alignment horizontal="center" vertical="center"/>
      <protection/>
    </xf>
    <xf numFmtId="3" fontId="116" fillId="78" borderId="40" xfId="388" applyNumberFormat="1" applyFont="1" applyFill="1" applyBorder="1" applyAlignment="1">
      <alignment horizontal="center" vertical="center"/>
      <protection/>
    </xf>
    <xf numFmtId="0" fontId="120" fillId="0" borderId="0" xfId="402" applyFont="1" applyBorder="1" applyAlignment="1">
      <alignment vertical="center"/>
      <protection/>
    </xf>
    <xf numFmtId="3" fontId="120" fillId="0" borderId="0" xfId="402" applyNumberFormat="1" applyFont="1" applyBorder="1" applyAlignment="1">
      <alignment vertical="center"/>
      <protection/>
    </xf>
    <xf numFmtId="172" fontId="110" fillId="78" borderId="3" xfId="388" applyNumberFormat="1" applyFont="1" applyFill="1" applyBorder="1" applyAlignment="1">
      <alignment horizontal="center" vertical="center"/>
      <protection/>
    </xf>
    <xf numFmtId="0" fontId="116" fillId="0" borderId="42" xfId="402" applyFont="1" applyBorder="1" applyAlignment="1">
      <alignment horizontal="center" vertical="center"/>
      <protection/>
    </xf>
    <xf numFmtId="0" fontId="13" fillId="0" borderId="43" xfId="402" applyFont="1" applyFill="1" applyBorder="1" applyAlignment="1">
      <alignment horizontal="center" vertical="center" wrapText="1"/>
      <protection/>
    </xf>
    <xf numFmtId="0" fontId="18" fillId="0" borderId="44" xfId="399" applyNumberFormat="1" applyFont="1" applyFill="1" applyBorder="1" applyAlignment="1" applyProtection="1">
      <alignment horizontal="left" vertical="center"/>
      <protection locked="0"/>
    </xf>
    <xf numFmtId="0" fontId="18" fillId="0" borderId="23" xfId="399" applyNumberFormat="1" applyFont="1" applyFill="1" applyBorder="1" applyAlignment="1" applyProtection="1">
      <alignment horizontal="left" vertical="center"/>
      <protection locked="0"/>
    </xf>
    <xf numFmtId="3" fontId="110" fillId="78" borderId="35" xfId="388" applyNumberFormat="1" applyFont="1" applyFill="1" applyBorder="1" applyAlignment="1">
      <alignment horizontal="center" vertical="center"/>
      <protection/>
    </xf>
    <xf numFmtId="0" fontId="18" fillId="78" borderId="23" xfId="399" applyNumberFormat="1" applyFont="1" applyFill="1" applyBorder="1" applyAlignment="1" applyProtection="1">
      <alignment horizontal="left" vertical="center"/>
      <protection locked="0"/>
    </xf>
    <xf numFmtId="0" fontId="18" fillId="0" borderId="24" xfId="399" applyNumberFormat="1" applyFont="1" applyFill="1" applyBorder="1" applyAlignment="1" applyProtection="1">
      <alignment horizontal="left" vertical="center"/>
      <protection locked="0"/>
    </xf>
    <xf numFmtId="3" fontId="121" fillId="78" borderId="39" xfId="399" applyNumberFormat="1" applyFont="1" applyFill="1" applyBorder="1" applyAlignment="1" applyProtection="1">
      <alignment horizontal="center" vertical="center"/>
      <protection locked="0"/>
    </xf>
    <xf numFmtId="172" fontId="121" fillId="78" borderId="39" xfId="399" applyNumberFormat="1" applyFont="1" applyFill="1" applyBorder="1" applyAlignment="1" applyProtection="1">
      <alignment horizontal="center" vertical="center"/>
      <protection locked="0"/>
    </xf>
    <xf numFmtId="173" fontId="121" fillId="78" borderId="39" xfId="399" applyNumberFormat="1" applyFont="1" applyFill="1" applyBorder="1" applyAlignment="1" applyProtection="1">
      <alignment horizontal="center" vertical="center"/>
      <protection locked="0"/>
    </xf>
    <xf numFmtId="1" fontId="121" fillId="78" borderId="39" xfId="399" applyNumberFormat="1" applyFont="1" applyFill="1" applyBorder="1" applyAlignment="1" applyProtection="1">
      <alignment horizontal="center" vertical="center"/>
      <protection locked="0"/>
    </xf>
    <xf numFmtId="1" fontId="121" fillId="78" borderId="39" xfId="399" applyNumberFormat="1" applyFont="1" applyFill="1" applyBorder="1" applyAlignment="1" applyProtection="1">
      <alignment horizontal="center" vertical="center" wrapText="1"/>
      <protection/>
    </xf>
    <xf numFmtId="3" fontId="121" fillId="78" borderId="39" xfId="399" applyNumberFormat="1" applyFont="1" applyFill="1" applyBorder="1" applyAlignment="1" applyProtection="1">
      <alignment horizontal="center" vertical="center" wrapText="1"/>
      <protection locked="0"/>
    </xf>
    <xf numFmtId="1" fontId="121" fillId="78" borderId="40" xfId="399" applyNumberFormat="1" applyFont="1" applyFill="1" applyBorder="1" applyAlignment="1" applyProtection="1">
      <alignment horizontal="center" vertical="center"/>
      <protection locked="0"/>
    </xf>
    <xf numFmtId="1" fontId="4" fillId="78" borderId="0" xfId="399" applyNumberFormat="1" applyFont="1" applyFill="1" applyBorder="1" applyProtection="1">
      <alignment/>
      <protection locked="0"/>
    </xf>
    <xf numFmtId="1" fontId="10" fillId="78" borderId="0" xfId="399" applyNumberFormat="1" applyFont="1" applyFill="1" applyAlignment="1" applyProtection="1">
      <alignment horizontal="right"/>
      <protection locked="0"/>
    </xf>
    <xf numFmtId="1" fontId="13" fillId="0" borderId="0" xfId="399" applyNumberFormat="1" applyFont="1" applyFill="1" applyProtection="1">
      <alignment/>
      <protection locked="0"/>
    </xf>
    <xf numFmtId="1" fontId="4" fillId="0" borderId="0" xfId="399" applyNumberFormat="1" applyFont="1" applyFill="1" applyProtection="1">
      <alignment/>
      <protection locked="0"/>
    </xf>
    <xf numFmtId="3" fontId="18" fillId="78" borderId="3" xfId="401" applyNumberFormat="1" applyFont="1" applyFill="1" applyBorder="1" applyAlignment="1">
      <alignment horizontal="center" vertical="center" wrapText="1"/>
      <protection/>
    </xf>
    <xf numFmtId="173" fontId="5" fillId="78" borderId="3" xfId="399" applyNumberFormat="1" applyFont="1" applyFill="1" applyBorder="1" applyAlignment="1" applyProtection="1">
      <alignment horizontal="center"/>
      <protection locked="0"/>
    </xf>
    <xf numFmtId="3" fontId="18" fillId="78" borderId="34" xfId="401" applyNumberFormat="1" applyFont="1" applyFill="1" applyBorder="1" applyAlignment="1">
      <alignment horizontal="center" vertical="center" wrapText="1"/>
      <protection/>
    </xf>
    <xf numFmtId="173" fontId="5" fillId="78" borderId="34" xfId="399" applyNumberFormat="1" applyFont="1" applyFill="1" applyBorder="1" applyAlignment="1" applyProtection="1">
      <alignment horizontal="center"/>
      <protection locked="0"/>
    </xf>
    <xf numFmtId="3" fontId="18" fillId="78" borderId="25" xfId="401" applyNumberFormat="1" applyFont="1" applyFill="1" applyBorder="1" applyAlignment="1">
      <alignment horizontal="center" vertical="center" wrapText="1"/>
      <protection/>
    </xf>
    <xf numFmtId="173" fontId="5" fillId="78" borderId="25" xfId="399" applyNumberFormat="1" applyFont="1" applyFill="1" applyBorder="1" applyAlignment="1" applyProtection="1">
      <alignment horizontal="center"/>
      <protection locked="0"/>
    </xf>
    <xf numFmtId="0" fontId="23" fillId="78" borderId="36" xfId="404" applyFont="1" applyFill="1" applyBorder="1" applyAlignment="1">
      <alignment horizontal="center" vertical="center" wrapText="1"/>
      <protection/>
    </xf>
    <xf numFmtId="0" fontId="19" fillId="78" borderId="36" xfId="404" applyFont="1" applyFill="1" applyBorder="1" applyAlignment="1">
      <alignment horizontal="center" vertical="center" wrapText="1"/>
      <protection/>
    </xf>
    <xf numFmtId="172" fontId="122" fillId="78" borderId="38" xfId="404" applyNumberFormat="1" applyFont="1" applyFill="1" applyBorder="1" applyAlignment="1">
      <alignment horizontal="center" vertical="center" wrapText="1"/>
      <protection/>
    </xf>
    <xf numFmtId="0" fontId="123" fillId="78" borderId="3" xfId="0" applyFont="1" applyFill="1" applyBorder="1" applyAlignment="1">
      <alignment horizontal="center" vertical="center" wrapText="1"/>
    </xf>
    <xf numFmtId="1" fontId="6" fillId="78" borderId="45" xfId="399" applyNumberFormat="1" applyFont="1" applyFill="1" applyBorder="1" applyAlignment="1" applyProtection="1">
      <alignment horizontal="center" vertical="center" wrapText="1"/>
      <protection/>
    </xf>
    <xf numFmtId="1" fontId="6" fillId="78" borderId="46" xfId="399" applyNumberFormat="1" applyFont="1" applyFill="1" applyBorder="1" applyAlignment="1" applyProtection="1">
      <alignment horizontal="center" vertical="center" wrapText="1"/>
      <protection/>
    </xf>
    <xf numFmtId="1" fontId="6" fillId="78" borderId="47" xfId="399" applyNumberFormat="1" applyFont="1" applyFill="1" applyBorder="1" applyAlignment="1" applyProtection="1">
      <alignment horizontal="center" vertical="center" wrapText="1"/>
      <protection/>
    </xf>
    <xf numFmtId="0" fontId="13" fillId="0" borderId="36" xfId="402" applyFont="1" applyFill="1" applyBorder="1" applyAlignment="1">
      <alignment horizontal="center" vertical="center" wrapText="1"/>
      <protection/>
    </xf>
    <xf numFmtId="0" fontId="2" fillId="0" borderId="0" xfId="402" applyFont="1" applyFill="1">
      <alignment/>
      <protection/>
    </xf>
    <xf numFmtId="3" fontId="117" fillId="0" borderId="39" xfId="404" applyNumberFormat="1" applyFont="1" applyFill="1" applyBorder="1" applyAlignment="1">
      <alignment horizontal="center" vertical="center"/>
      <protection/>
    </xf>
    <xf numFmtId="0" fontId="18" fillId="0" borderId="34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72" fontId="121" fillId="78" borderId="49" xfId="399" applyNumberFormat="1" applyFont="1" applyFill="1" applyBorder="1" applyAlignment="1" applyProtection="1">
      <alignment horizontal="center" vertical="center"/>
      <protection locked="0"/>
    </xf>
    <xf numFmtId="172" fontId="124" fillId="78" borderId="3" xfId="399" applyNumberFormat="1" applyFont="1" applyFill="1" applyBorder="1" applyAlignment="1" applyProtection="1">
      <alignment horizontal="center" vertical="center"/>
      <protection locked="0"/>
    </xf>
    <xf numFmtId="0" fontId="5" fillId="78" borderId="23" xfId="391" applyFont="1" applyFill="1" applyBorder="1" applyAlignment="1">
      <alignment vertical="center" wrapText="1"/>
      <protection/>
    </xf>
    <xf numFmtId="0" fontId="5" fillId="78" borderId="44" xfId="391" applyFont="1" applyFill="1" applyBorder="1" applyAlignment="1">
      <alignment vertical="center" wrapText="1"/>
      <protection/>
    </xf>
    <xf numFmtId="0" fontId="5" fillId="78" borderId="44" xfId="395" applyFont="1" applyFill="1" applyBorder="1" applyAlignment="1">
      <alignment vertical="center" wrapText="1"/>
      <protection/>
    </xf>
    <xf numFmtId="0" fontId="124" fillId="78" borderId="23" xfId="355" applyFont="1" applyFill="1" applyBorder="1" applyAlignment="1">
      <alignment vertical="center" wrapText="1"/>
      <protection/>
    </xf>
    <xf numFmtId="0" fontId="5" fillId="78" borderId="24" xfId="391" applyFont="1" applyFill="1" applyBorder="1" applyAlignment="1">
      <alignment vertical="center" wrapText="1"/>
      <protection/>
    </xf>
    <xf numFmtId="172" fontId="28" fillId="0" borderId="3" xfId="388" applyNumberFormat="1" applyFont="1" applyFill="1" applyBorder="1" applyAlignment="1">
      <alignment horizontal="center" vertical="center"/>
      <protection/>
    </xf>
    <xf numFmtId="172" fontId="70" fillId="0" borderId="3" xfId="388" applyNumberFormat="1" applyFont="1" applyFill="1" applyBorder="1" applyAlignment="1">
      <alignment horizontal="center" vertical="center"/>
      <protection/>
    </xf>
    <xf numFmtId="0" fontId="31" fillId="78" borderId="3" xfId="402" applyFont="1" applyFill="1" applyBorder="1" applyAlignment="1">
      <alignment horizontal="center" vertical="center" wrapText="1"/>
      <protection/>
    </xf>
    <xf numFmtId="0" fontId="13" fillId="0" borderId="36" xfId="402" applyNumberFormat="1" applyFont="1" applyFill="1" applyBorder="1" applyAlignment="1">
      <alignment horizontal="center" vertical="center" wrapText="1"/>
      <protection/>
    </xf>
    <xf numFmtId="3" fontId="116" fillId="0" borderId="39" xfId="388" applyNumberFormat="1" applyFont="1" applyFill="1" applyBorder="1" applyAlignment="1">
      <alignment horizontal="center" vertical="center"/>
      <protection/>
    </xf>
    <xf numFmtId="3" fontId="18" fillId="0" borderId="34" xfId="388" applyNumberFormat="1" applyFont="1" applyFill="1" applyBorder="1" applyAlignment="1">
      <alignment horizontal="center" vertical="center"/>
      <protection/>
    </xf>
    <xf numFmtId="3" fontId="18" fillId="0" borderId="3" xfId="388" applyNumberFormat="1" applyFont="1" applyFill="1" applyBorder="1" applyAlignment="1">
      <alignment horizontal="center" vertical="center"/>
      <protection/>
    </xf>
    <xf numFmtId="3" fontId="18" fillId="0" borderId="25" xfId="388" applyNumberFormat="1" applyFont="1" applyFill="1" applyBorder="1" applyAlignment="1">
      <alignment horizontal="center" vertical="center"/>
      <protection/>
    </xf>
    <xf numFmtId="3" fontId="117" fillId="0" borderId="50" xfId="404" applyNumberFormat="1" applyFont="1" applyFill="1" applyBorder="1" applyAlignment="1">
      <alignment horizontal="center" vertical="center"/>
      <protection/>
    </xf>
    <xf numFmtId="0" fontId="18" fillId="0" borderId="4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3" fontId="117" fillId="0" borderId="50" xfId="404" applyNumberFormat="1" applyFont="1" applyFill="1" applyBorder="1" applyAlignment="1">
      <alignment horizontal="center" vertical="center"/>
      <protection/>
    </xf>
    <xf numFmtId="3" fontId="117" fillId="0" borderId="39" xfId="404" applyNumberFormat="1" applyFont="1" applyFill="1" applyBorder="1" applyAlignment="1">
      <alignment horizontal="center" vertical="center"/>
      <protection/>
    </xf>
    <xf numFmtId="3" fontId="121" fillId="78" borderId="50" xfId="399" applyNumberFormat="1" applyFont="1" applyFill="1" applyBorder="1" applyAlignment="1" applyProtection="1">
      <alignment horizontal="center" vertical="center"/>
      <protection locked="0"/>
    </xf>
    <xf numFmtId="3" fontId="18" fillId="78" borderId="41" xfId="399" applyNumberFormat="1" applyFont="1" applyFill="1" applyBorder="1" applyAlignment="1" applyProtection="1">
      <alignment horizontal="center" vertical="center"/>
      <protection locked="0"/>
    </xf>
    <xf numFmtId="3" fontId="18" fillId="78" borderId="48" xfId="399" applyNumberFormat="1" applyFont="1" applyFill="1" applyBorder="1" applyAlignment="1" applyProtection="1">
      <alignment horizontal="center" vertical="center"/>
      <protection locked="0"/>
    </xf>
    <xf numFmtId="1" fontId="18" fillId="78" borderId="48" xfId="399" applyNumberFormat="1" applyFont="1" applyFill="1" applyBorder="1" applyAlignment="1" applyProtection="1">
      <alignment horizontal="center"/>
      <protection locked="0"/>
    </xf>
    <xf numFmtId="1" fontId="18" fillId="78" borderId="28" xfId="399" applyNumberFormat="1" applyFont="1" applyFill="1" applyBorder="1" applyAlignment="1" applyProtection="1">
      <alignment horizontal="center"/>
      <protection locked="0"/>
    </xf>
    <xf numFmtId="1" fontId="6" fillId="78" borderId="51" xfId="399" applyNumberFormat="1" applyFont="1" applyFill="1" applyBorder="1" applyAlignment="1" applyProtection="1">
      <alignment horizontal="center"/>
      <protection/>
    </xf>
    <xf numFmtId="1" fontId="121" fillId="78" borderId="30" xfId="399" applyNumberFormat="1" applyFont="1" applyFill="1" applyBorder="1" applyAlignment="1" applyProtection="1">
      <alignment horizontal="center" vertical="center"/>
      <protection locked="0"/>
    </xf>
    <xf numFmtId="0" fontId="125" fillId="0" borderId="0" xfId="0" applyFont="1" applyAlignment="1">
      <alignment/>
    </xf>
    <xf numFmtId="0" fontId="10" fillId="0" borderId="0" xfId="403" applyFont="1" applyFill="1" applyBorder="1" applyAlignment="1">
      <alignment vertical="top" wrapText="1"/>
      <protection/>
    </xf>
    <xf numFmtId="0" fontId="110" fillId="0" borderId="52" xfId="0" applyFont="1" applyBorder="1" applyAlignment="1">
      <alignment horizontal="left" vertical="center" indent="1"/>
    </xf>
    <xf numFmtId="0" fontId="110" fillId="0" borderId="53" xfId="0" applyFont="1" applyBorder="1" applyAlignment="1">
      <alignment horizontal="left" vertical="center" indent="1"/>
    </xf>
    <xf numFmtId="0" fontId="110" fillId="0" borderId="34" xfId="0" applyFont="1" applyBorder="1" applyAlignment="1">
      <alignment horizontal="left" vertical="center" indent="1"/>
    </xf>
    <xf numFmtId="0" fontId="110" fillId="0" borderId="54" xfId="0" applyFont="1" applyBorder="1" applyAlignment="1">
      <alignment horizontal="left" vertical="center" indent="1"/>
    </xf>
    <xf numFmtId="0" fontId="110" fillId="0" borderId="55" xfId="0" applyFont="1" applyBorder="1" applyAlignment="1">
      <alignment horizontal="left" vertical="center" indent="1"/>
    </xf>
    <xf numFmtId="0" fontId="33" fillId="0" borderId="0" xfId="403" applyFont="1" applyFill="1" applyBorder="1" applyAlignment="1">
      <alignment horizontal="left" vertical="center"/>
      <protection/>
    </xf>
    <xf numFmtId="0" fontId="25" fillId="0" borderId="0" xfId="388" applyFont="1" applyFill="1" applyAlignment="1">
      <alignment vertical="center"/>
      <protection/>
    </xf>
    <xf numFmtId="49" fontId="38" fillId="78" borderId="3" xfId="388" applyNumberFormat="1" applyFont="1" applyFill="1" applyBorder="1" applyAlignment="1">
      <alignment horizontal="center" vertical="center" wrapText="1"/>
      <protection/>
    </xf>
    <xf numFmtId="49" fontId="38" fillId="78" borderId="35" xfId="388" applyNumberFormat="1" applyFont="1" applyFill="1" applyBorder="1" applyAlignment="1">
      <alignment horizontal="center" vertical="center" wrapText="1"/>
      <protection/>
    </xf>
    <xf numFmtId="49" fontId="23" fillId="0" borderId="3" xfId="388" applyNumberFormat="1" applyFont="1" applyFill="1" applyBorder="1" applyAlignment="1">
      <alignment horizontal="center" vertical="center" wrapText="1"/>
      <protection/>
    </xf>
    <xf numFmtId="49" fontId="23" fillId="0" borderId="35" xfId="388" applyNumberFormat="1" applyFont="1" applyFill="1" applyBorder="1" applyAlignment="1">
      <alignment horizontal="center" vertical="center" wrapText="1"/>
      <protection/>
    </xf>
    <xf numFmtId="0" fontId="5" fillId="9" borderId="23" xfId="388" applyFont="1" applyFill="1" applyBorder="1" applyAlignment="1">
      <alignment horizontal="left" vertical="center" wrapText="1"/>
      <protection/>
    </xf>
    <xf numFmtId="172" fontId="28" fillId="0" borderId="35" xfId="388" applyNumberFormat="1" applyFont="1" applyBorder="1" applyAlignment="1">
      <alignment horizontal="center" vertical="center"/>
      <protection/>
    </xf>
    <xf numFmtId="0" fontId="35" fillId="0" borderId="23" xfId="388" applyFont="1" applyBorder="1" applyAlignment="1">
      <alignment horizontal="left" vertical="center" wrapText="1"/>
      <protection/>
    </xf>
    <xf numFmtId="172" fontId="70" fillId="0" borderId="35" xfId="388" applyNumberFormat="1" applyFont="1" applyBorder="1" applyAlignment="1">
      <alignment horizontal="center" vertical="center"/>
      <protection/>
    </xf>
    <xf numFmtId="0" fontId="5" fillId="0" borderId="23" xfId="388" applyFont="1" applyFill="1" applyBorder="1" applyAlignment="1">
      <alignment horizontal="left" vertical="center" wrapText="1"/>
      <protection/>
    </xf>
    <xf numFmtId="172" fontId="28" fillId="0" borderId="35" xfId="388" applyNumberFormat="1" applyFont="1" applyFill="1" applyBorder="1" applyAlignment="1">
      <alignment horizontal="center" vertical="center"/>
      <protection/>
    </xf>
    <xf numFmtId="0" fontId="35" fillId="0" borderId="23" xfId="388" applyFont="1" applyFill="1" applyBorder="1" applyAlignment="1">
      <alignment horizontal="left" vertical="center" wrapText="1"/>
      <protection/>
    </xf>
    <xf numFmtId="172" fontId="70" fillId="0" borderId="35" xfId="388" applyNumberFormat="1" applyFont="1" applyFill="1" applyBorder="1" applyAlignment="1">
      <alignment horizontal="center" vertical="center"/>
      <protection/>
    </xf>
    <xf numFmtId="0" fontId="35" fillId="0" borderId="24" xfId="388" applyFont="1" applyFill="1" applyBorder="1" applyAlignment="1">
      <alignment horizontal="left" vertical="center" wrapText="1"/>
      <protection/>
    </xf>
    <xf numFmtId="172" fontId="70" fillId="0" borderId="25" xfId="388" applyNumberFormat="1" applyFont="1" applyFill="1" applyBorder="1" applyAlignment="1">
      <alignment horizontal="center" vertical="center"/>
      <protection/>
    </xf>
    <xf numFmtId="172" fontId="70" fillId="0" borderId="29" xfId="388" applyNumberFormat="1" applyFont="1" applyFill="1" applyBorder="1" applyAlignment="1">
      <alignment horizontal="center" vertical="center"/>
      <protection/>
    </xf>
    <xf numFmtId="0" fontId="7" fillId="0" borderId="3" xfId="391" applyFont="1" applyFill="1" applyBorder="1" applyAlignment="1">
      <alignment horizontal="center" vertical="center"/>
      <protection/>
    </xf>
    <xf numFmtId="0" fontId="7" fillId="0" borderId="35" xfId="391" applyFont="1" applyFill="1" applyBorder="1" applyAlignment="1">
      <alignment horizontal="center" wrapText="1"/>
      <protection/>
    </xf>
    <xf numFmtId="172" fontId="5" fillId="0" borderId="3" xfId="391" applyNumberFormat="1" applyFont="1" applyFill="1" applyBorder="1" applyAlignment="1">
      <alignment horizontal="center" vertical="center" wrapText="1"/>
      <protection/>
    </xf>
    <xf numFmtId="173" fontId="35" fillId="0" borderId="3" xfId="391" applyNumberFormat="1" applyFont="1" applyFill="1" applyBorder="1" applyAlignment="1">
      <alignment horizontal="center" vertical="center"/>
      <protection/>
    </xf>
    <xf numFmtId="172" fontId="35" fillId="0" borderId="35" xfId="391" applyNumberFormat="1" applyFont="1" applyFill="1" applyBorder="1" applyAlignment="1">
      <alignment horizontal="center" vertical="center"/>
      <protection/>
    </xf>
    <xf numFmtId="172" fontId="35" fillId="0" borderId="34" xfId="391" applyNumberFormat="1" applyFont="1" applyFill="1" applyBorder="1" applyAlignment="1">
      <alignment horizontal="center" vertical="center" wrapText="1"/>
      <protection/>
    </xf>
    <xf numFmtId="173" fontId="35" fillId="0" borderId="34" xfId="391" applyNumberFormat="1" applyFont="1" applyFill="1" applyBorder="1" applyAlignment="1">
      <alignment horizontal="center" vertical="center"/>
      <protection/>
    </xf>
    <xf numFmtId="172" fontId="35" fillId="0" borderId="38" xfId="391" applyNumberFormat="1" applyFont="1" applyFill="1" applyBorder="1" applyAlignment="1">
      <alignment horizontal="center" vertical="center"/>
      <protection/>
    </xf>
    <xf numFmtId="172" fontId="5" fillId="0" borderId="3" xfId="393" applyNumberFormat="1" applyFont="1" applyFill="1" applyBorder="1" applyAlignment="1">
      <alignment horizontal="center" vertical="center" wrapText="1"/>
      <protection/>
    </xf>
    <xf numFmtId="173" fontId="35" fillId="0" borderId="35" xfId="391" applyNumberFormat="1" applyFont="1" applyFill="1" applyBorder="1" applyAlignment="1">
      <alignment horizontal="center" vertical="center"/>
      <protection/>
    </xf>
    <xf numFmtId="172" fontId="5" fillId="0" borderId="34" xfId="391" applyNumberFormat="1" applyFont="1" applyFill="1" applyBorder="1" applyAlignment="1">
      <alignment horizontal="center" vertical="center" wrapText="1"/>
      <protection/>
    </xf>
    <xf numFmtId="172" fontId="5" fillId="0" borderId="34" xfId="393" applyNumberFormat="1" applyFont="1" applyFill="1" applyBorder="1" applyAlignment="1">
      <alignment horizontal="center" vertical="center" wrapText="1"/>
      <protection/>
    </xf>
    <xf numFmtId="173" fontId="35" fillId="0" borderId="36" xfId="391" applyNumberFormat="1" applyFont="1" applyFill="1" applyBorder="1" applyAlignment="1">
      <alignment horizontal="center" vertical="center"/>
      <protection/>
    </xf>
    <xf numFmtId="173" fontId="35" fillId="0" borderId="37" xfId="391" applyNumberFormat="1" applyFont="1" applyFill="1" applyBorder="1" applyAlignment="1">
      <alignment horizontal="center" vertical="center"/>
      <protection/>
    </xf>
    <xf numFmtId="172" fontId="63" fillId="0" borderId="34" xfId="391" applyNumberFormat="1" applyFont="1" applyFill="1" applyBorder="1" applyAlignment="1">
      <alignment horizontal="center" vertical="center" wrapText="1"/>
      <protection/>
    </xf>
    <xf numFmtId="172" fontId="63" fillId="0" borderId="56" xfId="391" applyNumberFormat="1" applyFont="1" applyFill="1" applyBorder="1" applyAlignment="1">
      <alignment horizontal="center" vertical="center" wrapText="1"/>
      <protection/>
    </xf>
    <xf numFmtId="173" fontId="35" fillId="0" borderId="38" xfId="391" applyNumberFormat="1" applyFont="1" applyFill="1" applyBorder="1" applyAlignment="1">
      <alignment horizontal="center" vertical="center"/>
      <protection/>
    </xf>
    <xf numFmtId="3" fontId="5" fillId="0" borderId="34" xfId="391" applyNumberFormat="1" applyFont="1" applyFill="1" applyBorder="1" applyAlignment="1">
      <alignment horizontal="center" vertical="center" wrapText="1"/>
      <protection/>
    </xf>
    <xf numFmtId="3" fontId="5" fillId="0" borderId="34" xfId="393" applyNumberFormat="1" applyFont="1" applyFill="1" applyBorder="1" applyAlignment="1">
      <alignment horizontal="center" vertical="center" wrapText="1"/>
      <protection/>
    </xf>
    <xf numFmtId="1" fontId="35" fillId="0" borderId="35" xfId="391" applyNumberFormat="1" applyFont="1" applyFill="1" applyBorder="1" applyAlignment="1">
      <alignment horizontal="center" vertical="center"/>
      <protection/>
    </xf>
    <xf numFmtId="1" fontId="18" fillId="0" borderId="35" xfId="391" applyNumberFormat="1" applyFont="1" applyFill="1" applyBorder="1" applyAlignment="1">
      <alignment horizontal="center" vertical="center"/>
      <protection/>
    </xf>
    <xf numFmtId="173" fontId="124" fillId="0" borderId="3" xfId="399" applyNumberFormat="1" applyFont="1" applyFill="1" applyBorder="1" applyAlignment="1" applyProtection="1">
      <alignment horizontal="center" vertical="center"/>
      <protection locked="0"/>
    </xf>
    <xf numFmtId="173" fontId="5" fillId="0" borderId="34" xfId="393" applyNumberFormat="1" applyFont="1" applyFill="1" applyBorder="1" applyAlignment="1">
      <alignment horizontal="center" vertical="center" wrapText="1"/>
      <protection/>
    </xf>
    <xf numFmtId="1" fontId="35" fillId="0" borderId="38" xfId="391" applyNumberFormat="1" applyFont="1" applyFill="1" applyBorder="1" applyAlignment="1">
      <alignment horizontal="center" vertical="center"/>
      <protection/>
    </xf>
    <xf numFmtId="173" fontId="5" fillId="0" borderId="3" xfId="399" applyNumberFormat="1" applyFont="1" applyFill="1" applyBorder="1" applyAlignment="1" applyProtection="1">
      <alignment horizontal="center" vertical="center"/>
      <protection locked="0"/>
    </xf>
    <xf numFmtId="3" fontId="35" fillId="0" borderId="38" xfId="391" applyNumberFormat="1" applyFont="1" applyFill="1" applyBorder="1" applyAlignment="1">
      <alignment horizontal="center" vertical="center"/>
      <protection/>
    </xf>
    <xf numFmtId="172" fontId="124" fillId="0" borderId="3" xfId="391" applyNumberFormat="1" applyFont="1" applyFill="1" applyBorder="1" applyAlignment="1">
      <alignment horizontal="center" vertical="center" wrapText="1"/>
      <protection/>
    </xf>
    <xf numFmtId="172" fontId="5" fillId="0" borderId="3" xfId="399" applyNumberFormat="1" applyFont="1" applyFill="1" applyBorder="1" applyAlignment="1" applyProtection="1">
      <alignment horizontal="center" vertical="center" wrapText="1"/>
      <protection/>
    </xf>
    <xf numFmtId="172" fontId="124" fillId="0" borderId="3" xfId="399" applyNumberFormat="1" applyFont="1" applyFill="1" applyBorder="1" applyAlignment="1" applyProtection="1">
      <alignment horizontal="center" vertical="center"/>
      <protection locked="0"/>
    </xf>
    <xf numFmtId="173" fontId="5" fillId="0" borderId="57" xfId="399" applyNumberFormat="1" applyFont="1" applyFill="1" applyBorder="1" applyAlignment="1" applyProtection="1">
      <alignment horizontal="center" vertical="center" wrapText="1"/>
      <protection locked="0"/>
    </xf>
    <xf numFmtId="173" fontId="124" fillId="0" borderId="34" xfId="391" applyNumberFormat="1" applyFont="1" applyFill="1" applyBorder="1" applyAlignment="1">
      <alignment horizontal="center" vertical="center" wrapText="1"/>
      <protection/>
    </xf>
    <xf numFmtId="173" fontId="5" fillId="0" borderId="3" xfId="393" applyNumberFormat="1" applyFont="1" applyFill="1" applyBorder="1" applyAlignment="1">
      <alignment horizontal="center" vertical="center" wrapText="1"/>
      <protection/>
    </xf>
    <xf numFmtId="0" fontId="7" fillId="0" borderId="35" xfId="391" applyFont="1" applyFill="1" applyBorder="1" applyAlignment="1">
      <alignment horizontal="center" vertical="center" wrapText="1"/>
      <protection/>
    </xf>
    <xf numFmtId="3" fontId="5" fillId="0" borderId="3" xfId="393" applyNumberFormat="1" applyFont="1" applyFill="1" applyBorder="1" applyAlignment="1">
      <alignment horizontal="center" vertical="center" wrapText="1"/>
      <protection/>
    </xf>
    <xf numFmtId="3" fontId="5" fillId="0" borderId="3" xfId="391" applyNumberFormat="1" applyFont="1" applyFill="1" applyBorder="1" applyAlignment="1">
      <alignment horizontal="center" vertical="center" wrapText="1"/>
      <protection/>
    </xf>
    <xf numFmtId="0" fontId="62" fillId="0" borderId="35" xfId="391" applyFont="1" applyFill="1" applyBorder="1" applyAlignment="1">
      <alignment horizontal="center" vertical="center" wrapText="1"/>
      <protection/>
    </xf>
    <xf numFmtId="0" fontId="35" fillId="0" borderId="35" xfId="391" applyFont="1" applyFill="1" applyBorder="1" applyAlignment="1">
      <alignment horizontal="center" vertical="center"/>
      <protection/>
    </xf>
    <xf numFmtId="173" fontId="5" fillId="0" borderId="3" xfId="395" applyNumberFormat="1" applyFont="1" applyFill="1" applyBorder="1" applyAlignment="1">
      <alignment horizontal="center" vertical="center"/>
      <protection/>
    </xf>
    <xf numFmtId="172" fontId="35" fillId="0" borderId="3" xfId="391" applyNumberFormat="1" applyFont="1" applyFill="1" applyBorder="1" applyAlignment="1">
      <alignment horizontal="center" vertical="center"/>
      <protection/>
    </xf>
    <xf numFmtId="1" fontId="5" fillId="0" borderId="25" xfId="391" applyNumberFormat="1" applyFont="1" applyFill="1" applyBorder="1" applyAlignment="1">
      <alignment horizontal="center" vertical="center" wrapText="1"/>
      <protection/>
    </xf>
    <xf numFmtId="0" fontId="62" fillId="78" borderId="44" xfId="395" applyFont="1" applyFill="1" applyBorder="1" applyAlignment="1">
      <alignment vertical="center" wrapText="1"/>
      <protection/>
    </xf>
    <xf numFmtId="0" fontId="5" fillId="78" borderId="23" xfId="395" applyFont="1" applyFill="1" applyBorder="1" applyAlignment="1">
      <alignment vertical="center" wrapText="1"/>
      <protection/>
    </xf>
    <xf numFmtId="0" fontId="5" fillId="78" borderId="58" xfId="395" applyFont="1" applyFill="1" applyBorder="1" applyAlignment="1">
      <alignment vertical="center" wrapText="1"/>
      <protection/>
    </xf>
    <xf numFmtId="0" fontId="74" fillId="78" borderId="58" xfId="395" applyFont="1" applyFill="1" applyBorder="1" applyAlignment="1">
      <alignment vertical="center" wrapText="1"/>
      <protection/>
    </xf>
    <xf numFmtId="0" fontId="73" fillId="78" borderId="59" xfId="395" applyFont="1" applyFill="1" applyBorder="1" applyAlignment="1">
      <alignment horizontal="left" vertical="center" wrapText="1" indent="1"/>
      <protection/>
    </xf>
    <xf numFmtId="0" fontId="62" fillId="78" borderId="60" xfId="395" applyFont="1" applyFill="1" applyBorder="1" applyAlignment="1">
      <alignment vertical="center" wrapText="1"/>
      <protection/>
    </xf>
    <xf numFmtId="0" fontId="126" fillId="78" borderId="23" xfId="395" applyFont="1" applyFill="1" applyBorder="1" applyAlignment="1">
      <alignment horizontal="left" vertical="center" wrapText="1"/>
      <protection/>
    </xf>
    <xf numFmtId="0" fontId="74" fillId="78" borderId="23" xfId="395" applyFont="1" applyFill="1" applyBorder="1" applyAlignment="1">
      <alignment vertical="center" wrapText="1"/>
      <protection/>
    </xf>
    <xf numFmtId="0" fontId="5" fillId="78" borderId="61" xfId="395" applyFont="1" applyFill="1" applyBorder="1" applyAlignment="1">
      <alignment vertical="center" wrapText="1"/>
      <protection/>
    </xf>
    <xf numFmtId="2" fontId="35" fillId="0" borderId="35" xfId="391" applyNumberFormat="1" applyFont="1" applyFill="1" applyBorder="1" applyAlignment="1">
      <alignment horizontal="center" vertical="center"/>
      <protection/>
    </xf>
    <xf numFmtId="0" fontId="62" fillId="78" borderId="62" xfId="395" applyFont="1" applyFill="1" applyBorder="1" applyAlignment="1">
      <alignment vertical="center" wrapText="1"/>
      <protection/>
    </xf>
    <xf numFmtId="173" fontId="5" fillId="0" borderId="35" xfId="395" applyNumberFormat="1" applyFont="1" applyFill="1" applyBorder="1" applyAlignment="1">
      <alignment horizontal="center" vertical="center"/>
      <protection/>
    </xf>
    <xf numFmtId="1" fontId="4" fillId="78" borderId="3" xfId="399" applyNumberFormat="1" applyFont="1" applyFill="1" applyBorder="1" applyAlignment="1" applyProtection="1">
      <alignment horizontal="center" vertical="center" wrapText="1"/>
      <protection/>
    </xf>
    <xf numFmtId="1" fontId="4" fillId="78" borderId="35" xfId="399" applyNumberFormat="1" applyFont="1" applyFill="1" applyBorder="1" applyAlignment="1" applyProtection="1">
      <alignment horizontal="center" vertical="center" wrapText="1"/>
      <protection/>
    </xf>
    <xf numFmtId="3" fontId="18" fillId="78" borderId="34" xfId="380" applyNumberFormat="1" applyFont="1" applyFill="1" applyBorder="1" applyAlignment="1">
      <alignment horizontal="center" vertical="center"/>
      <protection/>
    </xf>
    <xf numFmtId="3" fontId="18" fillId="78" borderId="3" xfId="380" applyNumberFormat="1" applyFont="1" applyFill="1" applyBorder="1" applyAlignment="1">
      <alignment horizontal="center" vertical="center"/>
      <protection/>
    </xf>
    <xf numFmtId="3" fontId="18" fillId="78" borderId="25" xfId="380" applyNumberFormat="1" applyFont="1" applyFill="1" applyBorder="1" applyAlignment="1">
      <alignment horizontal="center" vertical="center"/>
      <protection/>
    </xf>
    <xf numFmtId="0" fontId="127" fillId="0" borderId="0" xfId="0" applyFont="1" applyAlignment="1">
      <alignment horizontal="center" vertical="center"/>
    </xf>
    <xf numFmtId="0" fontId="76" fillId="0" borderId="0" xfId="403" applyFont="1" applyFill="1" applyBorder="1" applyAlignment="1">
      <alignment horizontal="center" vertical="top" wrapText="1"/>
      <protection/>
    </xf>
    <xf numFmtId="0" fontId="77" fillId="0" borderId="36" xfId="388" applyFont="1" applyFill="1" applyBorder="1" applyAlignment="1">
      <alignment horizontal="left" vertical="center" wrapText="1" indent="1"/>
      <protection/>
    </xf>
    <xf numFmtId="0" fontId="77" fillId="0" borderId="46" xfId="388" applyFont="1" applyFill="1" applyBorder="1" applyAlignment="1">
      <alignment horizontal="left" vertical="center" wrapText="1" indent="1"/>
      <protection/>
    </xf>
    <xf numFmtId="0" fontId="77" fillId="0" borderId="34" xfId="388" applyFont="1" applyFill="1" applyBorder="1" applyAlignment="1">
      <alignment horizontal="left" vertical="center" wrapText="1" indent="1"/>
      <protection/>
    </xf>
    <xf numFmtId="0" fontId="79" fillId="0" borderId="36" xfId="388" applyFont="1" applyFill="1" applyBorder="1" applyAlignment="1">
      <alignment horizontal="left" vertical="center" wrapText="1" indent="1"/>
      <protection/>
    </xf>
    <xf numFmtId="0" fontId="79" fillId="0" borderId="46" xfId="388" applyFont="1" applyFill="1" applyBorder="1" applyAlignment="1">
      <alignment horizontal="left" vertical="center" wrapText="1" indent="1"/>
      <protection/>
    </xf>
    <xf numFmtId="0" fontId="79" fillId="0" borderId="54" xfId="388" applyFont="1" applyFill="1" applyBorder="1" applyAlignment="1">
      <alignment horizontal="left" vertical="center" wrapText="1" indent="1"/>
      <protection/>
    </xf>
    <xf numFmtId="0" fontId="79" fillId="0" borderId="34" xfId="388" applyFont="1" applyFill="1" applyBorder="1" applyAlignment="1">
      <alignment horizontal="left" vertical="center" wrapText="1" indent="1"/>
      <protection/>
    </xf>
    <xf numFmtId="0" fontId="19" fillId="0" borderId="0" xfId="388" applyFont="1" applyAlignment="1">
      <alignment horizontal="center" vertical="center" wrapText="1"/>
      <protection/>
    </xf>
    <xf numFmtId="0" fontId="37" fillId="0" borderId="0" xfId="403" applyFont="1" applyFill="1" applyBorder="1" applyAlignment="1">
      <alignment horizontal="center" vertical="center" wrapText="1"/>
      <protection/>
    </xf>
    <xf numFmtId="0" fontId="20" fillId="0" borderId="3" xfId="388" applyFont="1" applyFill="1" applyBorder="1" applyAlignment="1">
      <alignment horizontal="center" vertical="center" wrapText="1"/>
      <protection/>
    </xf>
    <xf numFmtId="0" fontId="20" fillId="0" borderId="63" xfId="388" applyFont="1" applyFill="1" applyBorder="1" applyAlignment="1">
      <alignment horizontal="center" vertical="center" wrapText="1"/>
      <protection/>
    </xf>
    <xf numFmtId="0" fontId="34" fillId="0" borderId="64" xfId="388" applyFont="1" applyBorder="1" applyAlignment="1">
      <alignment horizontal="center" vertical="center" wrapText="1"/>
      <protection/>
    </xf>
    <xf numFmtId="0" fontId="34" fillId="0" borderId="44" xfId="388" applyFont="1" applyBorder="1" applyAlignment="1">
      <alignment horizontal="center" vertical="center" wrapText="1"/>
      <protection/>
    </xf>
    <xf numFmtId="0" fontId="38" fillId="0" borderId="65" xfId="388" applyFont="1" applyFill="1" applyBorder="1" applyAlignment="1">
      <alignment horizontal="center" vertical="center" wrapText="1"/>
      <protection/>
    </xf>
    <xf numFmtId="0" fontId="38" fillId="0" borderId="66" xfId="388" applyFont="1" applyFill="1" applyBorder="1" applyAlignment="1">
      <alignment horizontal="center" vertical="center" wrapText="1"/>
      <protection/>
    </xf>
    <xf numFmtId="0" fontId="38" fillId="0" borderId="67" xfId="388" applyFont="1" applyFill="1" applyBorder="1" applyAlignment="1">
      <alignment horizontal="center" vertical="center" wrapText="1"/>
      <protection/>
    </xf>
    <xf numFmtId="0" fontId="40" fillId="0" borderId="57" xfId="388" applyFont="1" applyFill="1" applyBorder="1" applyAlignment="1">
      <alignment horizontal="center" vertical="center" wrapText="1"/>
      <protection/>
    </xf>
    <xf numFmtId="0" fontId="40" fillId="0" borderId="68" xfId="388" applyFont="1" applyFill="1" applyBorder="1" applyAlignment="1">
      <alignment horizontal="center" vertical="center" wrapText="1"/>
      <protection/>
    </xf>
    <xf numFmtId="0" fontId="40" fillId="0" borderId="69" xfId="388" applyFont="1" applyFill="1" applyBorder="1" applyAlignment="1">
      <alignment horizontal="center" vertical="center" wrapText="1"/>
      <protection/>
    </xf>
    <xf numFmtId="0" fontId="40" fillId="0" borderId="3" xfId="388" applyFont="1" applyFill="1" applyBorder="1" applyAlignment="1">
      <alignment horizontal="center" vertical="center" wrapText="1"/>
      <protection/>
    </xf>
    <xf numFmtId="0" fontId="40" fillId="0" borderId="35" xfId="388" applyFont="1" applyFill="1" applyBorder="1" applyAlignment="1">
      <alignment horizontal="center" vertical="center" wrapText="1"/>
      <protection/>
    </xf>
    <xf numFmtId="0" fontId="23" fillId="0" borderId="0" xfId="388" applyFont="1" applyFill="1" applyBorder="1" applyAlignment="1">
      <alignment horizontal="center" vertical="center" wrapText="1"/>
      <protection/>
    </xf>
    <xf numFmtId="0" fontId="37" fillId="0" borderId="0" xfId="388" applyFont="1" applyFill="1" applyBorder="1" applyAlignment="1">
      <alignment horizontal="center" vertical="center" wrapText="1"/>
      <protection/>
    </xf>
    <xf numFmtId="0" fontId="34" fillId="0" borderId="0" xfId="388" applyFont="1" applyFill="1" applyBorder="1" applyAlignment="1">
      <alignment horizontal="right" vertical="center"/>
      <protection/>
    </xf>
    <xf numFmtId="0" fontId="24" fillId="0" borderId="64" xfId="388" applyFont="1" applyFill="1" applyBorder="1" applyAlignment="1">
      <alignment horizontal="center" vertical="center" wrapText="1"/>
      <protection/>
    </xf>
    <xf numFmtId="0" fontId="24" fillId="0" borderId="44" xfId="388" applyFont="1" applyFill="1" applyBorder="1" applyAlignment="1">
      <alignment horizontal="center" vertical="center" wrapText="1"/>
      <protection/>
    </xf>
    <xf numFmtId="0" fontId="38" fillId="0" borderId="70" xfId="388" applyFont="1" applyFill="1" applyBorder="1" applyAlignment="1">
      <alignment horizontal="center" vertical="center" wrapText="1"/>
      <protection/>
    </xf>
    <xf numFmtId="0" fontId="38" fillId="0" borderId="71" xfId="388" applyFont="1" applyFill="1" applyBorder="1" applyAlignment="1">
      <alignment horizontal="center" vertical="center" wrapText="1"/>
      <protection/>
    </xf>
    <xf numFmtId="0" fontId="30" fillId="0" borderId="72" xfId="402" applyFont="1" applyFill="1" applyBorder="1" applyAlignment="1">
      <alignment horizontal="center" vertical="top" wrapText="1"/>
      <protection/>
    </xf>
    <xf numFmtId="0" fontId="30" fillId="0" borderId="23" xfId="402" applyFont="1" applyFill="1" applyBorder="1" applyAlignment="1">
      <alignment horizontal="center" vertical="top" wrapText="1"/>
      <protection/>
    </xf>
    <xf numFmtId="0" fontId="31" fillId="0" borderId="66" xfId="402" applyFont="1" applyFill="1" applyBorder="1" applyAlignment="1">
      <alignment horizontal="center" vertical="center" wrapText="1"/>
      <protection/>
    </xf>
    <xf numFmtId="0" fontId="31" fillId="0" borderId="3" xfId="402" applyFont="1" applyFill="1" applyBorder="1" applyAlignment="1">
      <alignment horizontal="center" vertical="center" wrapText="1"/>
      <protection/>
    </xf>
    <xf numFmtId="0" fontId="31" fillId="78" borderId="66" xfId="402" applyFont="1" applyFill="1" applyBorder="1" applyAlignment="1">
      <alignment horizontal="center" vertical="center" wrapText="1"/>
      <protection/>
    </xf>
    <xf numFmtId="0" fontId="31" fillId="78" borderId="67" xfId="402" applyFont="1" applyFill="1" applyBorder="1" applyAlignment="1">
      <alignment horizontal="center" vertical="center" wrapText="1"/>
      <protection/>
    </xf>
    <xf numFmtId="0" fontId="30" fillId="0" borderId="0" xfId="40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9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/>
      <protection/>
    </xf>
    <xf numFmtId="0" fontId="22" fillId="0" borderId="73" xfId="404" applyFont="1" applyFill="1" applyBorder="1" applyAlignment="1">
      <alignment horizontal="center"/>
      <protection/>
    </xf>
    <xf numFmtId="0" fontId="22" fillId="0" borderId="74" xfId="404" applyFont="1" applyFill="1" applyBorder="1" applyAlignment="1">
      <alignment horizontal="center"/>
      <protection/>
    </xf>
    <xf numFmtId="2" fontId="23" fillId="0" borderId="75" xfId="404" applyNumberFormat="1" applyFont="1" applyFill="1" applyBorder="1" applyAlignment="1">
      <alignment horizontal="center" vertical="center" wrapText="1"/>
      <protection/>
    </xf>
    <xf numFmtId="2" fontId="23" fillId="0" borderId="76" xfId="404" applyNumberFormat="1" applyFont="1" applyFill="1" applyBorder="1" applyAlignment="1">
      <alignment horizontal="center" vertical="center" wrapText="1"/>
      <protection/>
    </xf>
    <xf numFmtId="0" fontId="23" fillId="0" borderId="66" xfId="404" applyFont="1" applyFill="1" applyBorder="1" applyAlignment="1">
      <alignment horizontal="center" vertical="center" wrapText="1"/>
      <protection/>
    </xf>
    <xf numFmtId="0" fontId="23" fillId="0" borderId="36" xfId="404" applyFont="1" applyFill="1" applyBorder="1" applyAlignment="1">
      <alignment horizontal="center" vertical="center" wrapText="1"/>
      <protection/>
    </xf>
    <xf numFmtId="14" fontId="23" fillId="78" borderId="66" xfId="350" applyNumberFormat="1" applyFont="1" applyFill="1" applyBorder="1" applyAlignment="1">
      <alignment horizontal="center" vertical="center" wrapText="1"/>
      <protection/>
    </xf>
    <xf numFmtId="14" fontId="23" fillId="78" borderId="67" xfId="350" applyNumberFormat="1" applyFont="1" applyFill="1" applyBorder="1" applyAlignment="1">
      <alignment horizontal="center" vertical="center" wrapText="1"/>
      <protection/>
    </xf>
    <xf numFmtId="0" fontId="26" fillId="0" borderId="0" xfId="404" applyFont="1" applyFill="1" applyAlignment="1">
      <alignment horizontal="center" wrapText="1"/>
      <protection/>
    </xf>
    <xf numFmtId="0" fontId="21" fillId="0" borderId="0" xfId="404" applyFont="1" applyFill="1" applyAlignment="1">
      <alignment horizontal="center" wrapText="1"/>
      <protection/>
    </xf>
    <xf numFmtId="0" fontId="19" fillId="0" borderId="75" xfId="404" applyFont="1" applyFill="1" applyBorder="1" applyAlignment="1">
      <alignment horizontal="center" vertical="center" wrapText="1"/>
      <protection/>
    </xf>
    <xf numFmtId="0" fontId="19" fillId="0" borderId="76" xfId="404" applyFont="1" applyFill="1" applyBorder="1" applyAlignment="1">
      <alignment horizontal="center" vertical="center" wrapText="1"/>
      <protection/>
    </xf>
    <xf numFmtId="0" fontId="19" fillId="0" borderId="66" xfId="404" applyFont="1" applyFill="1" applyBorder="1" applyAlignment="1">
      <alignment horizontal="center" vertical="center" wrapText="1"/>
      <protection/>
    </xf>
    <xf numFmtId="0" fontId="19" fillId="0" borderId="36" xfId="404" applyFont="1" applyFill="1" applyBorder="1" applyAlignment="1">
      <alignment horizontal="center" vertical="center" wrapText="1"/>
      <protection/>
    </xf>
    <xf numFmtId="0" fontId="19" fillId="78" borderId="66" xfId="404" applyFont="1" applyFill="1" applyBorder="1" applyAlignment="1">
      <alignment horizontal="center" vertical="center" wrapText="1"/>
      <protection/>
    </xf>
    <xf numFmtId="0" fontId="19" fillId="78" borderId="67" xfId="404" applyFont="1" applyFill="1" applyBorder="1" applyAlignment="1">
      <alignment horizontal="center" vertical="center" wrapText="1"/>
      <protection/>
    </xf>
    <xf numFmtId="173" fontId="35" fillId="0" borderId="0" xfId="391" applyNumberFormat="1" applyFont="1" applyFill="1" applyBorder="1" applyAlignment="1">
      <alignment horizontal="center" vertical="center"/>
      <protection/>
    </xf>
    <xf numFmtId="173" fontId="35" fillId="0" borderId="57" xfId="391" applyNumberFormat="1" applyFont="1" applyFill="1" applyBorder="1" applyAlignment="1">
      <alignment horizontal="center" vertical="center"/>
      <protection/>
    </xf>
    <xf numFmtId="173" fontId="35" fillId="0" borderId="77" xfId="391" applyNumberFormat="1" applyFont="1" applyFill="1" applyBorder="1" applyAlignment="1">
      <alignment horizontal="center" vertical="center"/>
      <protection/>
    </xf>
    <xf numFmtId="49" fontId="35" fillId="0" borderId="57" xfId="391" applyNumberFormat="1" applyFont="1" applyFill="1" applyBorder="1" applyAlignment="1">
      <alignment horizontal="center" vertical="center"/>
      <protection/>
    </xf>
    <xf numFmtId="49" fontId="35" fillId="0" borderId="77" xfId="391" applyNumberFormat="1" applyFont="1" applyFill="1" applyBorder="1" applyAlignment="1">
      <alignment horizontal="center" vertical="center"/>
      <protection/>
    </xf>
    <xf numFmtId="0" fontId="31" fillId="0" borderId="0" xfId="395" applyFont="1" applyAlignment="1">
      <alignment horizontal="center" vertical="center"/>
      <protection/>
    </xf>
    <xf numFmtId="0" fontId="31" fillId="0" borderId="0" xfId="392" applyFont="1" applyFill="1" applyBorder="1" applyAlignment="1">
      <alignment horizontal="center" vertical="center" wrapText="1"/>
      <protection/>
    </xf>
    <xf numFmtId="0" fontId="4" fillId="78" borderId="64" xfId="391" applyFont="1" applyFill="1" applyBorder="1" applyAlignment="1">
      <alignment horizontal="center" vertical="center" wrapText="1"/>
      <protection/>
    </xf>
    <xf numFmtId="0" fontId="4" fillId="78" borderId="44" xfId="391" applyFont="1" applyFill="1" applyBorder="1" applyAlignment="1">
      <alignment horizontal="center" vertical="center" wrapText="1"/>
      <protection/>
    </xf>
    <xf numFmtId="0" fontId="4" fillId="0" borderId="66" xfId="391" applyFont="1" applyFill="1" applyBorder="1" applyAlignment="1">
      <alignment horizontal="center" vertical="center" wrapText="1"/>
      <protection/>
    </xf>
    <xf numFmtId="0" fontId="4" fillId="0" borderId="3" xfId="391" applyFont="1" applyFill="1" applyBorder="1" applyAlignment="1">
      <alignment horizontal="center" vertical="center" wrapText="1"/>
      <protection/>
    </xf>
    <xf numFmtId="0" fontId="4" fillId="0" borderId="78" xfId="391" applyFont="1" applyFill="1" applyBorder="1" applyAlignment="1">
      <alignment horizontal="center" vertical="center" wrapText="1"/>
      <protection/>
    </xf>
    <xf numFmtId="0" fontId="4" fillId="0" borderId="79" xfId="391" applyFont="1" applyFill="1" applyBorder="1" applyAlignment="1">
      <alignment horizontal="center" vertical="center" wrapText="1"/>
      <protection/>
    </xf>
    <xf numFmtId="0" fontId="6" fillId="0" borderId="70" xfId="391" applyFont="1" applyFill="1" applyBorder="1" applyAlignment="1">
      <alignment horizontal="center" vertical="center"/>
      <protection/>
    </xf>
    <xf numFmtId="0" fontId="6" fillId="0" borderId="80" xfId="391" applyFont="1" applyFill="1" applyBorder="1" applyAlignment="1">
      <alignment horizontal="center" vertical="center"/>
      <protection/>
    </xf>
    <xf numFmtId="0" fontId="10" fillId="0" borderId="0" xfId="391" applyFont="1" applyFill="1" applyBorder="1" applyAlignment="1">
      <alignment horizontal="left" vertical="center" wrapText="1"/>
      <protection/>
    </xf>
    <xf numFmtId="0" fontId="71" fillId="0" borderId="81" xfId="391" applyFont="1" applyFill="1" applyBorder="1" applyAlignment="1">
      <alignment horizontal="center" vertical="center" wrapText="1"/>
      <protection/>
    </xf>
    <xf numFmtId="0" fontId="71" fillId="0" borderId="0" xfId="391" applyFont="1" applyFill="1" applyBorder="1" applyAlignment="1">
      <alignment horizontal="center" vertical="center" wrapText="1"/>
      <protection/>
    </xf>
    <xf numFmtId="0" fontId="71" fillId="0" borderId="82" xfId="391" applyFont="1" applyFill="1" applyBorder="1" applyAlignment="1">
      <alignment horizontal="center" vertical="center" wrapText="1"/>
      <protection/>
    </xf>
    <xf numFmtId="0" fontId="4" fillId="78" borderId="23" xfId="391" applyFont="1" applyFill="1" applyBorder="1" applyAlignment="1">
      <alignment horizontal="center" vertical="center" wrapText="1"/>
      <protection/>
    </xf>
    <xf numFmtId="0" fontId="4" fillId="0" borderId="3" xfId="395" applyFont="1" applyFill="1" applyBorder="1" applyAlignment="1">
      <alignment horizontal="center" vertical="center" wrapText="1"/>
      <protection/>
    </xf>
    <xf numFmtId="0" fontId="6" fillId="0" borderId="57" xfId="391" applyFont="1" applyFill="1" applyBorder="1" applyAlignment="1">
      <alignment horizontal="center" vertical="center"/>
      <protection/>
    </xf>
    <xf numFmtId="0" fontId="6" fillId="0" borderId="77" xfId="391" applyFont="1" applyFill="1" applyBorder="1" applyAlignment="1">
      <alignment horizontal="center" vertical="center"/>
      <protection/>
    </xf>
    <xf numFmtId="49" fontId="35" fillId="0" borderId="83" xfId="391" applyNumberFormat="1" applyFont="1" applyFill="1" applyBorder="1" applyAlignment="1">
      <alignment horizontal="center" vertical="center"/>
      <protection/>
    </xf>
    <xf numFmtId="49" fontId="35" fillId="0" borderId="84" xfId="391" applyNumberFormat="1" applyFont="1" applyFill="1" applyBorder="1" applyAlignment="1">
      <alignment horizontal="center" vertical="center"/>
      <protection/>
    </xf>
    <xf numFmtId="1" fontId="13" fillId="78" borderId="85" xfId="399" applyNumberFormat="1" applyFont="1" applyFill="1" applyBorder="1" applyAlignment="1" applyProtection="1">
      <alignment horizontal="center" vertical="center" wrapText="1"/>
      <protection/>
    </xf>
    <xf numFmtId="0" fontId="0" fillId="78" borderId="78" xfId="0" applyFill="1" applyBorder="1" applyAlignment="1">
      <alignment horizontal="center" vertical="center" wrapText="1"/>
    </xf>
    <xf numFmtId="0" fontId="0" fillId="78" borderId="86" xfId="0" applyFill="1" applyBorder="1" applyAlignment="1">
      <alignment horizontal="center" vertical="center" wrapText="1"/>
    </xf>
    <xf numFmtId="0" fontId="0" fillId="78" borderId="87" xfId="0" applyFill="1" applyBorder="1" applyAlignment="1">
      <alignment horizontal="center" vertical="center" wrapText="1"/>
    </xf>
    <xf numFmtId="0" fontId="0" fillId="78" borderId="0" xfId="0" applyFill="1" applyBorder="1" applyAlignment="1">
      <alignment horizontal="center" vertical="center" wrapText="1"/>
    </xf>
    <xf numFmtId="0" fontId="0" fillId="78" borderId="45" xfId="0" applyFill="1" applyBorder="1" applyAlignment="1">
      <alignment horizontal="center" vertical="center" wrapText="1"/>
    </xf>
    <xf numFmtId="0" fontId="0" fillId="78" borderId="56" xfId="0" applyFill="1" applyBorder="1" applyAlignment="1">
      <alignment horizontal="center" vertical="center" wrapText="1"/>
    </xf>
    <xf numFmtId="0" fontId="0" fillId="78" borderId="79" xfId="0" applyFill="1" applyBorder="1" applyAlignment="1">
      <alignment horizontal="center" vertical="center" wrapText="1"/>
    </xf>
    <xf numFmtId="0" fontId="0" fillId="78" borderId="41" xfId="0" applyFill="1" applyBorder="1" applyAlignment="1">
      <alignment horizontal="center" vertical="center" wrapText="1"/>
    </xf>
    <xf numFmtId="1" fontId="4" fillId="78" borderId="3" xfId="399" applyNumberFormat="1" applyFont="1" applyFill="1" applyBorder="1" applyAlignment="1" applyProtection="1">
      <alignment horizontal="center" vertical="center" wrapText="1"/>
      <protection/>
    </xf>
    <xf numFmtId="1" fontId="4" fillId="78" borderId="36" xfId="399" applyNumberFormat="1" applyFont="1" applyFill="1" applyBorder="1" applyAlignment="1" applyProtection="1">
      <alignment horizontal="center" vertical="center" wrapText="1"/>
      <protection/>
    </xf>
    <xf numFmtId="1" fontId="4" fillId="78" borderId="34" xfId="399" applyNumberFormat="1" applyFont="1" applyFill="1" applyBorder="1" applyAlignment="1" applyProtection="1">
      <alignment horizontal="center" vertical="center" wrapText="1"/>
      <protection/>
    </xf>
    <xf numFmtId="1" fontId="4" fillId="78" borderId="35" xfId="399" applyNumberFormat="1" applyFont="1" applyFill="1" applyBorder="1" applyAlignment="1" applyProtection="1">
      <alignment horizontal="center" vertical="center" wrapText="1"/>
      <protection/>
    </xf>
    <xf numFmtId="1" fontId="10" fillId="78" borderId="0" xfId="399" applyNumberFormat="1" applyFont="1" applyFill="1" applyBorder="1" applyAlignment="1" applyProtection="1">
      <alignment horizontal="right"/>
      <protection locked="0"/>
    </xf>
    <xf numFmtId="1" fontId="13" fillId="78" borderId="66" xfId="399" applyNumberFormat="1" applyFont="1" applyFill="1" applyBorder="1" applyAlignment="1" applyProtection="1">
      <alignment horizontal="center" vertical="center" wrapText="1"/>
      <protection/>
    </xf>
    <xf numFmtId="0" fontId="128" fillId="78" borderId="66" xfId="0" applyFont="1" applyFill="1" applyBorder="1" applyAlignment="1">
      <alignment wrapText="1"/>
    </xf>
    <xf numFmtId="0" fontId="128" fillId="78" borderId="3" xfId="0" applyFont="1" applyFill="1" applyBorder="1" applyAlignment="1">
      <alignment wrapText="1"/>
    </xf>
    <xf numFmtId="1" fontId="129" fillId="78" borderId="66" xfId="399" applyNumberFormat="1" applyFont="1" applyFill="1" applyBorder="1" applyAlignment="1" applyProtection="1">
      <alignment horizontal="center" vertical="center" wrapText="1"/>
      <protection/>
    </xf>
    <xf numFmtId="1" fontId="129" fillId="78" borderId="67" xfId="399" applyNumberFormat="1" applyFont="1" applyFill="1" applyBorder="1" applyAlignment="1" applyProtection="1">
      <alignment horizontal="center" vertical="center" wrapText="1"/>
      <protection/>
    </xf>
    <xf numFmtId="1" fontId="129" fillId="78" borderId="3" xfId="399" applyNumberFormat="1" applyFont="1" applyFill="1" applyBorder="1" applyAlignment="1" applyProtection="1">
      <alignment horizontal="center" vertical="center" wrapText="1"/>
      <protection/>
    </xf>
    <xf numFmtId="1" fontId="129" fillId="78" borderId="35" xfId="399" applyNumberFormat="1" applyFont="1" applyFill="1" applyBorder="1" applyAlignment="1" applyProtection="1">
      <alignment horizontal="center" vertical="center" wrapText="1"/>
      <protection/>
    </xf>
    <xf numFmtId="1" fontId="13" fillId="78" borderId="3" xfId="399" applyNumberFormat="1" applyFont="1" applyFill="1" applyBorder="1" applyAlignment="1" applyProtection="1">
      <alignment horizontal="center" vertical="center" wrapText="1"/>
      <protection/>
    </xf>
    <xf numFmtId="1" fontId="13" fillId="78" borderId="66" xfId="399" applyNumberFormat="1" applyFont="1" applyFill="1" applyBorder="1" applyAlignment="1" applyProtection="1">
      <alignment horizontal="center" vertical="center" wrapText="1"/>
      <protection locked="0"/>
    </xf>
    <xf numFmtId="1" fontId="13" fillId="78" borderId="3" xfId="399" applyNumberFormat="1" applyFont="1" applyFill="1" applyBorder="1" applyAlignment="1" applyProtection="1">
      <alignment horizontal="center" vertical="center" wrapText="1"/>
      <protection locked="0"/>
    </xf>
    <xf numFmtId="1" fontId="4" fillId="78" borderId="57" xfId="399" applyNumberFormat="1" applyFont="1" applyFill="1" applyBorder="1" applyAlignment="1" applyProtection="1">
      <alignment horizontal="center" vertical="center" wrapText="1"/>
      <protection/>
    </xf>
    <xf numFmtId="1" fontId="4" fillId="78" borderId="48" xfId="399" applyNumberFormat="1" applyFont="1" applyFill="1" applyBorder="1" applyAlignment="1" applyProtection="1">
      <alignment horizontal="center" vertical="center" wrapText="1"/>
      <protection/>
    </xf>
    <xf numFmtId="1" fontId="13" fillId="78" borderId="88" xfId="399" applyNumberFormat="1" applyFont="1" applyFill="1" applyBorder="1" applyAlignment="1" applyProtection="1">
      <alignment horizontal="center"/>
      <protection/>
    </xf>
    <xf numFmtId="1" fontId="13" fillId="78" borderId="51" xfId="399" applyNumberFormat="1" applyFont="1" applyFill="1" applyBorder="1" applyAlignment="1" applyProtection="1">
      <alignment horizontal="center"/>
      <protection/>
    </xf>
    <xf numFmtId="1" fontId="13" fillId="78" borderId="31" xfId="399" applyNumberFormat="1" applyFont="1" applyFill="1" applyBorder="1" applyAlignment="1" applyProtection="1">
      <alignment horizontal="center"/>
      <protection/>
    </xf>
    <xf numFmtId="1" fontId="13" fillId="78" borderId="75" xfId="399" applyNumberFormat="1" applyFont="1" applyFill="1" applyBorder="1" applyAlignment="1" applyProtection="1">
      <alignment horizontal="center" vertical="center" wrapText="1"/>
      <protection/>
    </xf>
    <xf numFmtId="1" fontId="13" fillId="78" borderId="48" xfId="399" applyNumberFormat="1" applyFont="1" applyFill="1" applyBorder="1" applyAlignment="1" applyProtection="1">
      <alignment horizontal="center" vertical="center" wrapText="1"/>
      <protection/>
    </xf>
    <xf numFmtId="1" fontId="13" fillId="78" borderId="76" xfId="399" applyNumberFormat="1" applyFont="1" applyFill="1" applyBorder="1" applyAlignment="1" applyProtection="1">
      <alignment horizontal="center" vertical="center" wrapText="1"/>
      <protection/>
    </xf>
    <xf numFmtId="1" fontId="13" fillId="78" borderId="36" xfId="399" applyNumberFormat="1" applyFont="1" applyFill="1" applyBorder="1" applyAlignment="1" applyProtection="1">
      <alignment horizontal="center" vertical="center" wrapText="1"/>
      <protection/>
    </xf>
    <xf numFmtId="1" fontId="13" fillId="78" borderId="78" xfId="399" applyNumberFormat="1" applyFont="1" applyFill="1" applyBorder="1" applyAlignment="1" applyProtection="1">
      <alignment horizontal="center" vertical="center" wrapText="1"/>
      <protection/>
    </xf>
    <xf numFmtId="1" fontId="13" fillId="78" borderId="86" xfId="399" applyNumberFormat="1" applyFont="1" applyFill="1" applyBorder="1" applyAlignment="1" applyProtection="1">
      <alignment horizontal="center" vertical="center" wrapText="1"/>
      <protection/>
    </xf>
    <xf numFmtId="1" fontId="13" fillId="78" borderId="87" xfId="399" applyNumberFormat="1" applyFont="1" applyFill="1" applyBorder="1" applyAlignment="1" applyProtection="1">
      <alignment horizontal="center" vertical="center" wrapText="1"/>
      <protection/>
    </xf>
    <xf numFmtId="1" fontId="13" fillId="78" borderId="0" xfId="399" applyNumberFormat="1" applyFont="1" applyFill="1" applyBorder="1" applyAlignment="1" applyProtection="1">
      <alignment horizontal="center" vertical="center" wrapText="1"/>
      <protection/>
    </xf>
    <xf numFmtId="1" fontId="13" fillId="78" borderId="45" xfId="399" applyNumberFormat="1" applyFont="1" applyFill="1" applyBorder="1" applyAlignment="1" applyProtection="1">
      <alignment horizontal="center" vertical="center" wrapText="1"/>
      <protection/>
    </xf>
    <xf numFmtId="1" fontId="13" fillId="78" borderId="56" xfId="399" applyNumberFormat="1" applyFont="1" applyFill="1" applyBorder="1" applyAlignment="1" applyProtection="1">
      <alignment horizontal="center" vertical="center" wrapText="1"/>
      <protection/>
    </xf>
    <xf numFmtId="1" fontId="13" fillId="78" borderId="79" xfId="399" applyNumberFormat="1" applyFont="1" applyFill="1" applyBorder="1" applyAlignment="1" applyProtection="1">
      <alignment horizontal="center" vertical="center" wrapText="1"/>
      <protection/>
    </xf>
    <xf numFmtId="1" fontId="13" fillId="78" borderId="41" xfId="399" applyNumberFormat="1" applyFont="1" applyFill="1" applyBorder="1" applyAlignment="1" applyProtection="1">
      <alignment horizontal="center" vertical="center" wrapText="1"/>
      <protection/>
    </xf>
    <xf numFmtId="1" fontId="30" fillId="78" borderId="0" xfId="399" applyNumberFormat="1" applyFont="1" applyFill="1" applyAlignment="1" applyProtection="1">
      <alignment horizontal="center"/>
      <protection locked="0"/>
    </xf>
    <xf numFmtId="1" fontId="30" fillId="78" borderId="0" xfId="399" applyNumberFormat="1" applyFont="1" applyFill="1" applyBorder="1" applyAlignment="1" applyProtection="1">
      <alignment horizontal="center"/>
      <protection locked="0"/>
    </xf>
    <xf numFmtId="1" fontId="4" fillId="78" borderId="76" xfId="399" applyNumberFormat="1" applyFont="1" applyFill="1" applyBorder="1" applyAlignment="1" applyProtection="1">
      <alignment horizontal="center" vertical="center" wrapText="1"/>
      <protection/>
    </xf>
    <xf numFmtId="1" fontId="4" fillId="78" borderId="41" xfId="399" applyNumberFormat="1" applyFont="1" applyFill="1" applyBorder="1" applyAlignment="1" applyProtection="1">
      <alignment horizontal="center" vertical="center" wrapText="1"/>
      <protection/>
    </xf>
  </cellXfs>
  <cellStyles count="42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2" xfId="20"/>
    <cellStyle name="20% - Accent2 2" xfId="21"/>
    <cellStyle name="20% - Accent2 2 2" xfId="22"/>
    <cellStyle name="20% - Accent3" xfId="23"/>
    <cellStyle name="20% - Accent3 2" xfId="24"/>
    <cellStyle name="20% - Accent3 2 2" xfId="25"/>
    <cellStyle name="20% - Accent4" xfId="26"/>
    <cellStyle name="20% - Accent4 2" xfId="27"/>
    <cellStyle name="20% - Accent4 2 2" xfId="28"/>
    <cellStyle name="20% - Accent5" xfId="29"/>
    <cellStyle name="20% - Accent5 2" xfId="30"/>
    <cellStyle name="20% - Accent5 2 2" xfId="31"/>
    <cellStyle name="20% - Accent6" xfId="32"/>
    <cellStyle name="20% - Accent6 2" xfId="33"/>
    <cellStyle name="20% - Accent6 2 2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2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3" xfId="47"/>
    <cellStyle name="20% — акцент3" xfId="48"/>
    <cellStyle name="20% - Акцент3 2" xfId="49"/>
    <cellStyle name="20% — акцент3 2" xfId="50"/>
    <cellStyle name="20% - Акцент3 3" xfId="51"/>
    <cellStyle name="20% — акцент3 3" xfId="52"/>
    <cellStyle name="20% - Акцент4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5" xfId="59"/>
    <cellStyle name="20% — акцент5" xfId="60"/>
    <cellStyle name="20% - Акцент5 2" xfId="61"/>
    <cellStyle name="20% — акцент5 2" xfId="62"/>
    <cellStyle name="20% - Акцент5 3" xfId="63"/>
    <cellStyle name="20% — акцент5 3" xfId="64"/>
    <cellStyle name="20% - Акцент6" xfId="65"/>
    <cellStyle name="20% — акцент6" xfId="66"/>
    <cellStyle name="20% - Акцент6 2" xfId="67"/>
    <cellStyle name="20% — акцент6 2" xfId="68"/>
    <cellStyle name="20% - Акцент6 3" xfId="69"/>
    <cellStyle name="20% — акцент6 3" xfId="70"/>
    <cellStyle name="20% – Акцентування1" xfId="71"/>
    <cellStyle name="20% – Акцентування1 2" xfId="72"/>
    <cellStyle name="20% – Акцентування2" xfId="73"/>
    <cellStyle name="20% – Акцентування2 2" xfId="74"/>
    <cellStyle name="20% – Акцентування3" xfId="75"/>
    <cellStyle name="20% – Акцентування3 2" xfId="76"/>
    <cellStyle name="20% – Акцентування4" xfId="77"/>
    <cellStyle name="20% – Акцентування4 2" xfId="78"/>
    <cellStyle name="20% – Акцентування5" xfId="79"/>
    <cellStyle name="20% – Акцентування5 2" xfId="80"/>
    <cellStyle name="20% – Акцентування6" xfId="81"/>
    <cellStyle name="20% – Акцентування6 2" xfId="82"/>
    <cellStyle name="40% - Accent1" xfId="83"/>
    <cellStyle name="40% - Accent1 2" xfId="84"/>
    <cellStyle name="40% - Accent1 2 2" xfId="85"/>
    <cellStyle name="40% - Accent2" xfId="86"/>
    <cellStyle name="40% - Accent2 2" xfId="87"/>
    <cellStyle name="40% - Accent2 2 2" xfId="88"/>
    <cellStyle name="40% - Accent3" xfId="89"/>
    <cellStyle name="40% - Accent3 2" xfId="90"/>
    <cellStyle name="40% - Accent3 2 2" xfId="91"/>
    <cellStyle name="40% - Accent4" xfId="92"/>
    <cellStyle name="40% - Accent4 2" xfId="93"/>
    <cellStyle name="40% - Accent4 2 2" xfId="94"/>
    <cellStyle name="40% - Accent5" xfId="95"/>
    <cellStyle name="40% - Accent5 2" xfId="96"/>
    <cellStyle name="40% - Accent5 2 2" xfId="97"/>
    <cellStyle name="40% - Accent6" xfId="98"/>
    <cellStyle name="40% - Accent6 2" xfId="99"/>
    <cellStyle name="40% - Accent6 2 2" xfId="100"/>
    <cellStyle name="40% - Акцент1" xfId="101"/>
    <cellStyle name="40% — акцент1" xfId="102"/>
    <cellStyle name="40% - Акцент1 2" xfId="103"/>
    <cellStyle name="40% — акцент1 2" xfId="104"/>
    <cellStyle name="40% - Акцент1 3" xfId="105"/>
    <cellStyle name="40% — акцент1 3" xfId="106"/>
    <cellStyle name="40% - Акцент2" xfId="107"/>
    <cellStyle name="40% — акцент2" xfId="108"/>
    <cellStyle name="40% - Акцент2 2" xfId="109"/>
    <cellStyle name="40% — акцент2 2" xfId="110"/>
    <cellStyle name="40% - Акцент2 3" xfId="111"/>
    <cellStyle name="40% — акцент2 3" xfId="112"/>
    <cellStyle name="40% - Акцент3" xfId="113"/>
    <cellStyle name="40% — акцент3" xfId="114"/>
    <cellStyle name="40% - Акцент3 2" xfId="115"/>
    <cellStyle name="40% — акцент3 2" xfId="116"/>
    <cellStyle name="40% - Акцент3 3" xfId="117"/>
    <cellStyle name="40% — акцент3 3" xfId="118"/>
    <cellStyle name="40% - Акцент4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- Акцент5" xfId="125"/>
    <cellStyle name="40% — акцент5" xfId="126"/>
    <cellStyle name="40% - Акцент5 2" xfId="127"/>
    <cellStyle name="40% — акцент5 2" xfId="128"/>
    <cellStyle name="40% - Акцент5 3" xfId="129"/>
    <cellStyle name="40% — акцент5 3" xfId="130"/>
    <cellStyle name="40% - Акцент6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– Акцентування1" xfId="137"/>
    <cellStyle name="40% – Акцентування1 2" xfId="138"/>
    <cellStyle name="40% – Акцентування2" xfId="139"/>
    <cellStyle name="40% – Акцентування2 2" xfId="140"/>
    <cellStyle name="40% – Акцентування3" xfId="141"/>
    <cellStyle name="40% – Акцентування3 2" xfId="142"/>
    <cellStyle name="40% – Акцентування4" xfId="143"/>
    <cellStyle name="40% – Акцентування4 2" xfId="144"/>
    <cellStyle name="40% – Акцентування5" xfId="145"/>
    <cellStyle name="40% – Акцентування5 2" xfId="146"/>
    <cellStyle name="40% – Акцентування6" xfId="147"/>
    <cellStyle name="40% – Акцентування6 2" xfId="148"/>
    <cellStyle name="60% - Accent1" xfId="149"/>
    <cellStyle name="60% - Accent1 2" xfId="150"/>
    <cellStyle name="60% - Accent1 2 2" xfId="151"/>
    <cellStyle name="60% - Accent2" xfId="152"/>
    <cellStyle name="60% - Accent2 2" xfId="153"/>
    <cellStyle name="60% - Accent2 2 2" xfId="154"/>
    <cellStyle name="60% - Accent3" xfId="155"/>
    <cellStyle name="60% - Accent3 2" xfId="156"/>
    <cellStyle name="60% - Accent3 2 2" xfId="157"/>
    <cellStyle name="60% - Accent4" xfId="158"/>
    <cellStyle name="60% - Accent4 2" xfId="159"/>
    <cellStyle name="60% - Accent4 2 2" xfId="160"/>
    <cellStyle name="60% - Accent5" xfId="161"/>
    <cellStyle name="60% - Accent5 2" xfId="162"/>
    <cellStyle name="60% - Accent5 2 2" xfId="163"/>
    <cellStyle name="60% - Accent6" xfId="164"/>
    <cellStyle name="60% - Accent6 2" xfId="165"/>
    <cellStyle name="60% - Accent6 2 2" xfId="166"/>
    <cellStyle name="60% - Акцент1" xfId="167"/>
    <cellStyle name="60% — акцент1" xfId="168"/>
    <cellStyle name="60% - Акцент1 2" xfId="169"/>
    <cellStyle name="60% — акцент1 2" xfId="170"/>
    <cellStyle name="60% - Акцент1 3" xfId="171"/>
    <cellStyle name="60% — акцент1 3" xfId="172"/>
    <cellStyle name="60% - Акцент2" xfId="173"/>
    <cellStyle name="60% — акцент2" xfId="174"/>
    <cellStyle name="60% - Акцент2 2" xfId="175"/>
    <cellStyle name="60% — акцент2 2" xfId="176"/>
    <cellStyle name="60% - Акцент2 3" xfId="177"/>
    <cellStyle name="60% — акцент2 3" xfId="178"/>
    <cellStyle name="60% - Акцент3" xfId="179"/>
    <cellStyle name="60% — акцент3" xfId="180"/>
    <cellStyle name="60% - Акцент3 2" xfId="181"/>
    <cellStyle name="60% — акцент3 2" xfId="182"/>
    <cellStyle name="60% - Акцент3 3" xfId="183"/>
    <cellStyle name="60% — акцент3 3" xfId="184"/>
    <cellStyle name="60% - Акцент4" xfId="185"/>
    <cellStyle name="60% — акцент4" xfId="186"/>
    <cellStyle name="60% - Акцент4 2" xfId="187"/>
    <cellStyle name="60% — акцент4 2" xfId="188"/>
    <cellStyle name="60% - Акцент4 3" xfId="189"/>
    <cellStyle name="60% — акцент4 3" xfId="190"/>
    <cellStyle name="60% - Акцент5" xfId="191"/>
    <cellStyle name="60% — акцент5" xfId="192"/>
    <cellStyle name="60% - Акцент5 2" xfId="193"/>
    <cellStyle name="60% — акцент5 2" xfId="194"/>
    <cellStyle name="60% - Акцент5 3" xfId="195"/>
    <cellStyle name="60% — акцент5 3" xfId="196"/>
    <cellStyle name="60% - Акцент6" xfId="197"/>
    <cellStyle name="60% — акцент6" xfId="198"/>
    <cellStyle name="60% - Акцент6 2" xfId="199"/>
    <cellStyle name="60% — акцент6 2" xfId="200"/>
    <cellStyle name="60% - Акцент6 3" xfId="201"/>
    <cellStyle name="60% — акцент6 3" xfId="202"/>
    <cellStyle name="60% – Акцентування1" xfId="203"/>
    <cellStyle name="60% – Акцентування1 2" xfId="204"/>
    <cellStyle name="60% – Акцентування2" xfId="205"/>
    <cellStyle name="60% – Акцентування2 2" xfId="206"/>
    <cellStyle name="60% – Акцентування3" xfId="207"/>
    <cellStyle name="60% – Акцентування3 2" xfId="208"/>
    <cellStyle name="60% – Акцентування4" xfId="209"/>
    <cellStyle name="60% – Акцентування4 2" xfId="210"/>
    <cellStyle name="60% – Акцентування5" xfId="211"/>
    <cellStyle name="60% – Акцентування5 2" xfId="212"/>
    <cellStyle name="60% – Акцентування6" xfId="213"/>
    <cellStyle name="60% – Акцентування6 2" xfId="214"/>
    <cellStyle name="Accent1" xfId="215"/>
    <cellStyle name="Accent1 2" xfId="216"/>
    <cellStyle name="Accent1 2 2" xfId="217"/>
    <cellStyle name="Accent2" xfId="218"/>
    <cellStyle name="Accent2 2" xfId="219"/>
    <cellStyle name="Accent2 2 2" xfId="220"/>
    <cellStyle name="Accent3" xfId="221"/>
    <cellStyle name="Accent3 2" xfId="222"/>
    <cellStyle name="Accent3 2 2" xfId="223"/>
    <cellStyle name="Accent4" xfId="224"/>
    <cellStyle name="Accent4 2" xfId="225"/>
    <cellStyle name="Accent4 2 2" xfId="226"/>
    <cellStyle name="Accent5" xfId="227"/>
    <cellStyle name="Accent5 2" xfId="228"/>
    <cellStyle name="Accent5 2 2" xfId="229"/>
    <cellStyle name="Accent6" xfId="230"/>
    <cellStyle name="Accent6 2" xfId="231"/>
    <cellStyle name="Accent6 2 2" xfId="232"/>
    <cellStyle name="Bad" xfId="233"/>
    <cellStyle name="Bad 2" xfId="234"/>
    <cellStyle name="Bad 2 2" xfId="235"/>
    <cellStyle name="Calculation" xfId="236"/>
    <cellStyle name="Calculation 2" xfId="237"/>
    <cellStyle name="Calculation 2 2" xfId="238"/>
    <cellStyle name="Check Cell" xfId="239"/>
    <cellStyle name="Check Cell 2" xfId="240"/>
    <cellStyle name="Check Cell 2 2" xfId="241"/>
    <cellStyle name="Excel Built-in Normal" xfId="242"/>
    <cellStyle name="Explanatory Text" xfId="243"/>
    <cellStyle name="fBlock" xfId="244"/>
    <cellStyle name="fCmp" xfId="245"/>
    <cellStyle name="fEr" xfId="246"/>
    <cellStyle name="fHead" xfId="247"/>
    <cellStyle name="fName" xfId="248"/>
    <cellStyle name="Good" xfId="249"/>
    <cellStyle name="Good 2" xfId="250"/>
    <cellStyle name="Good 2 2" xfId="251"/>
    <cellStyle name="Heading 1" xfId="252"/>
    <cellStyle name="Heading 1 2" xfId="253"/>
    <cellStyle name="Heading 2" xfId="254"/>
    <cellStyle name="Heading 2 2" xfId="255"/>
    <cellStyle name="Heading 3" xfId="256"/>
    <cellStyle name="Heading 3 2" xfId="257"/>
    <cellStyle name="Heading 4" xfId="258"/>
    <cellStyle name="Heading 4 2" xfId="259"/>
    <cellStyle name="Input" xfId="260"/>
    <cellStyle name="Input 2" xfId="261"/>
    <cellStyle name="Input 2 2" xfId="262"/>
    <cellStyle name="Linked Cell" xfId="263"/>
    <cellStyle name="Neutral" xfId="264"/>
    <cellStyle name="Neutral 2" xfId="265"/>
    <cellStyle name="Neutral 2 2" xfId="266"/>
    <cellStyle name="Normal 2" xfId="267"/>
    <cellStyle name="Normal_Sheet1" xfId="268"/>
    <cellStyle name="Note" xfId="269"/>
    <cellStyle name="Note 2" xfId="270"/>
    <cellStyle name="Note 2 2" xfId="271"/>
    <cellStyle name="Output" xfId="272"/>
    <cellStyle name="Output 2" xfId="273"/>
    <cellStyle name="Output 2 2" xfId="274"/>
    <cellStyle name="Title" xfId="275"/>
    <cellStyle name="Total" xfId="276"/>
    <cellStyle name="vDa" xfId="277"/>
    <cellStyle name="vDa 2" xfId="278"/>
    <cellStyle name="vHl" xfId="279"/>
    <cellStyle name="vHl 2" xfId="280"/>
    <cellStyle name="vN0" xfId="281"/>
    <cellStyle name="vN0 2" xfId="282"/>
    <cellStyle name="vN0 3" xfId="283"/>
    <cellStyle name="vSt" xfId="284"/>
    <cellStyle name="vSt 2" xfId="285"/>
    <cellStyle name="Warning Text" xfId="286"/>
    <cellStyle name="Акцент1" xfId="287"/>
    <cellStyle name="Акцент1 2" xfId="288"/>
    <cellStyle name="Акцент1 2 2" xfId="289"/>
    <cellStyle name="Акцент1 3" xfId="290"/>
    <cellStyle name="Акцент2" xfId="291"/>
    <cellStyle name="Акцент2 2" xfId="292"/>
    <cellStyle name="Акцент2 2 2" xfId="293"/>
    <cellStyle name="Акцент2 3" xfId="294"/>
    <cellStyle name="Акцент3" xfId="295"/>
    <cellStyle name="Акцент3 2" xfId="296"/>
    <cellStyle name="Акцент3 2 2" xfId="297"/>
    <cellStyle name="Акцент3 3" xfId="298"/>
    <cellStyle name="Акцент4" xfId="299"/>
    <cellStyle name="Акцент4 2" xfId="300"/>
    <cellStyle name="Акцент4 2 2" xfId="301"/>
    <cellStyle name="Акцент4 3" xfId="302"/>
    <cellStyle name="Акцент5" xfId="303"/>
    <cellStyle name="Акцент5 2" xfId="304"/>
    <cellStyle name="Акцент5 2 2" xfId="305"/>
    <cellStyle name="Акцент5 3" xfId="306"/>
    <cellStyle name="Акцент6" xfId="307"/>
    <cellStyle name="Акцент6 2" xfId="308"/>
    <cellStyle name="Акцент6 2 2" xfId="309"/>
    <cellStyle name="Акцент6 3" xfId="310"/>
    <cellStyle name="Акцентування1" xfId="311"/>
    <cellStyle name="Акцентування1 2" xfId="312"/>
    <cellStyle name="Акцентування2" xfId="313"/>
    <cellStyle name="Акцентування2 2" xfId="314"/>
    <cellStyle name="Акцентування3" xfId="315"/>
    <cellStyle name="Акцентування3 2" xfId="316"/>
    <cellStyle name="Акцентування4" xfId="317"/>
    <cellStyle name="Акцентування4 2" xfId="318"/>
    <cellStyle name="Акцентування5" xfId="319"/>
    <cellStyle name="Акцентування5 2" xfId="320"/>
    <cellStyle name="Акцентування6" xfId="321"/>
    <cellStyle name="Акцентування6 2" xfId="322"/>
    <cellStyle name="Ввід" xfId="323"/>
    <cellStyle name="Ввід 2" xfId="324"/>
    <cellStyle name="Ввод " xfId="325"/>
    <cellStyle name="Ввод  2" xfId="326"/>
    <cellStyle name="Ввод  2 2" xfId="327"/>
    <cellStyle name="Вывод" xfId="328"/>
    <cellStyle name="Вывод 2" xfId="329"/>
    <cellStyle name="Вывод 2 2" xfId="330"/>
    <cellStyle name="Вывод 3" xfId="331"/>
    <cellStyle name="Вычисление" xfId="332"/>
    <cellStyle name="Вычисление 2" xfId="333"/>
    <cellStyle name="Вычисление 2 2" xfId="334"/>
    <cellStyle name="Вычисление 3" xfId="335"/>
    <cellStyle name="Currency" xfId="336"/>
    <cellStyle name="Currency [0]" xfId="337"/>
    <cellStyle name="Добре" xfId="338"/>
    <cellStyle name="Добре 2" xfId="339"/>
    <cellStyle name="Заголовок 1" xfId="340"/>
    <cellStyle name="Заголовок 1 2" xfId="341"/>
    <cellStyle name="Заголовок 2" xfId="342"/>
    <cellStyle name="Заголовок 2 2" xfId="343"/>
    <cellStyle name="Заголовок 3" xfId="344"/>
    <cellStyle name="Заголовок 3 2" xfId="345"/>
    <cellStyle name="Заголовок 4" xfId="346"/>
    <cellStyle name="Заголовок 4 2" xfId="347"/>
    <cellStyle name="Звичайний 2" xfId="348"/>
    <cellStyle name="Звичайний 2 2" xfId="349"/>
    <cellStyle name="Звичайний 2 3" xfId="350"/>
    <cellStyle name="Звичайний 2_8.Блок_3 (1 ч)" xfId="351"/>
    <cellStyle name="Звичайний 3" xfId="352"/>
    <cellStyle name="Звичайний 3 2" xfId="353"/>
    <cellStyle name="Звичайний 3 2 2" xfId="354"/>
    <cellStyle name="Звичайний 3 2 3" xfId="355"/>
    <cellStyle name="Звичайний 3 3" xfId="356"/>
    <cellStyle name="Звичайний 4" xfId="357"/>
    <cellStyle name="Звичайний 4 2" xfId="358"/>
    <cellStyle name="Звичайний 5" xfId="359"/>
    <cellStyle name="Звичайний 6" xfId="360"/>
    <cellStyle name="Зв'язана клітинка" xfId="361"/>
    <cellStyle name="Зв'язана клітинка 2" xfId="362"/>
    <cellStyle name="Итог" xfId="363"/>
    <cellStyle name="Итог 2" xfId="364"/>
    <cellStyle name="Контрольна клітинка" xfId="365"/>
    <cellStyle name="Контрольна клітинка 2" xfId="366"/>
    <cellStyle name="Контрольная ячейка" xfId="367"/>
    <cellStyle name="Контрольная ячейка 2" xfId="368"/>
    <cellStyle name="Контрольная ячейка 2 2" xfId="369"/>
    <cellStyle name="Назва" xfId="370"/>
    <cellStyle name="Назва 2" xfId="371"/>
    <cellStyle name="Название" xfId="372"/>
    <cellStyle name="Название 2" xfId="373"/>
    <cellStyle name="Нейтральный" xfId="374"/>
    <cellStyle name="Нейтральный 2" xfId="375"/>
    <cellStyle name="Нейтральный 2 2" xfId="376"/>
    <cellStyle name="Нейтральный 3" xfId="377"/>
    <cellStyle name="Обчислення" xfId="378"/>
    <cellStyle name="Обчислення 2" xfId="379"/>
    <cellStyle name="Обычный 2" xfId="380"/>
    <cellStyle name="Обычный 2 2" xfId="381"/>
    <cellStyle name="Обычный 2 2 2" xfId="382"/>
    <cellStyle name="Обычный 2 3" xfId="383"/>
    <cellStyle name="Обычный 2 3 2" xfId="384"/>
    <cellStyle name="Обычный 2 3 3" xfId="385"/>
    <cellStyle name="Обычный 3" xfId="386"/>
    <cellStyle name="Обычный 3 2" xfId="387"/>
    <cellStyle name="Обычный 4" xfId="388"/>
    <cellStyle name="Обычный 4 2" xfId="389"/>
    <cellStyle name="Обычный 5" xfId="390"/>
    <cellStyle name="Обычный 5 2" xfId="391"/>
    <cellStyle name="Обычный 5 3" xfId="392"/>
    <cellStyle name="Обычный 6" xfId="393"/>
    <cellStyle name="Обычный 6 2" xfId="394"/>
    <cellStyle name="Обычный 6 3" xfId="395"/>
    <cellStyle name="Обычный 7" xfId="396"/>
    <cellStyle name="Обычный 7 2" xfId="397"/>
    <cellStyle name="Обычный 8" xfId="398"/>
    <cellStyle name="Обычный_06" xfId="399"/>
    <cellStyle name="Обычный_09_Професійний склад" xfId="400"/>
    <cellStyle name="Обычный_12 Зинкевич" xfId="401"/>
    <cellStyle name="Обычный_27.08.2013" xfId="402"/>
    <cellStyle name="Обычный_TБЛ-12~1" xfId="403"/>
    <cellStyle name="Обычный_Форма7Н" xfId="404"/>
    <cellStyle name="Підсумок" xfId="405"/>
    <cellStyle name="Підсумок 2" xfId="406"/>
    <cellStyle name="Плохой" xfId="407"/>
    <cellStyle name="Плохой 2" xfId="408"/>
    <cellStyle name="Плохой 2 2" xfId="409"/>
    <cellStyle name="Плохой 3" xfId="410"/>
    <cellStyle name="Поганий" xfId="411"/>
    <cellStyle name="Поганий 2" xfId="412"/>
    <cellStyle name="Пояснение" xfId="413"/>
    <cellStyle name="Пояснение 2" xfId="414"/>
    <cellStyle name="Примечание" xfId="415"/>
    <cellStyle name="Примечание 2" xfId="416"/>
    <cellStyle name="Примечание 2 2" xfId="417"/>
    <cellStyle name="Примечание 3" xfId="418"/>
    <cellStyle name="Примітка" xfId="419"/>
    <cellStyle name="Примітка 2" xfId="420"/>
    <cellStyle name="Percent" xfId="421"/>
    <cellStyle name="Результат" xfId="422"/>
    <cellStyle name="Связанная ячейка" xfId="423"/>
    <cellStyle name="Связанная ячейка 2" xfId="424"/>
    <cellStyle name="Середній" xfId="425"/>
    <cellStyle name="Середній 2" xfId="426"/>
    <cellStyle name="Стиль 1" xfId="427"/>
    <cellStyle name="Стиль 1 2" xfId="428"/>
    <cellStyle name="Текст попередження" xfId="429"/>
    <cellStyle name="Текст попередження 2" xfId="430"/>
    <cellStyle name="Текст пояснення" xfId="431"/>
    <cellStyle name="Текст пояснення 2" xfId="432"/>
    <cellStyle name="Текст предупреждения" xfId="433"/>
    <cellStyle name="Текст предупреждения 2" xfId="434"/>
    <cellStyle name="Тысячи [0]_Анализ" xfId="435"/>
    <cellStyle name="Тысячи_Анализ" xfId="436"/>
    <cellStyle name="Comma" xfId="437"/>
    <cellStyle name="Comma [0]" xfId="438"/>
    <cellStyle name="ФинᎰнсовый_Лист1 (3)_1" xfId="439"/>
    <cellStyle name="Хороший" xfId="440"/>
    <cellStyle name="Хороший 2" xfId="441"/>
    <cellStyle name="Хороший 2 2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1.8515625" style="231" customWidth="1"/>
    <col min="2" max="2" width="52.8515625" style="231" customWidth="1"/>
    <col min="3" max="16384" width="9.140625" style="231" customWidth="1"/>
  </cols>
  <sheetData>
    <row r="2" spans="1:2" ht="26.25" customHeight="1">
      <c r="A2" s="312" t="s">
        <v>143</v>
      </c>
      <c r="B2" s="312"/>
    </row>
    <row r="3" spans="1:11" ht="20.25">
      <c r="A3" s="313" t="s">
        <v>144</v>
      </c>
      <c r="B3" s="313"/>
      <c r="C3" s="232"/>
      <c r="D3" s="232"/>
      <c r="E3" s="232"/>
      <c r="F3" s="232"/>
      <c r="G3" s="232"/>
      <c r="H3" s="232"/>
      <c r="I3" s="232"/>
      <c r="J3" s="232"/>
      <c r="K3" s="232"/>
    </row>
    <row r="4" ht="24" customHeight="1"/>
    <row r="5" spans="1:2" ht="30.75" customHeight="1">
      <c r="A5" s="314" t="s">
        <v>145</v>
      </c>
      <c r="B5" s="233" t="s">
        <v>153</v>
      </c>
    </row>
    <row r="6" spans="1:2" ht="30.75" customHeight="1">
      <c r="A6" s="315"/>
      <c r="B6" s="234" t="s">
        <v>154</v>
      </c>
    </row>
    <row r="7" spans="1:2" ht="30.75" customHeight="1">
      <c r="A7" s="316"/>
      <c r="B7" s="235" t="s">
        <v>155</v>
      </c>
    </row>
    <row r="8" spans="1:2" ht="30.75" customHeight="1">
      <c r="A8" s="317" t="s">
        <v>58</v>
      </c>
      <c r="B8" s="233" t="s">
        <v>156</v>
      </c>
    </row>
    <row r="9" spans="1:2" ht="30.75" customHeight="1">
      <c r="A9" s="318"/>
      <c r="B9" s="234" t="s">
        <v>157</v>
      </c>
    </row>
    <row r="10" spans="1:2" ht="30.75" customHeight="1" thickBot="1">
      <c r="A10" s="319"/>
      <c r="B10" s="236" t="s">
        <v>158</v>
      </c>
    </row>
    <row r="11" spans="1:2" ht="30.75" customHeight="1" thickTop="1">
      <c r="A11" s="315" t="s">
        <v>146</v>
      </c>
      <c r="B11" s="237" t="s">
        <v>159</v>
      </c>
    </row>
    <row r="12" spans="1:2" ht="30.75" customHeight="1">
      <c r="A12" s="315"/>
      <c r="B12" s="234" t="s">
        <v>160</v>
      </c>
    </row>
    <row r="13" spans="1:2" ht="30.75" customHeight="1">
      <c r="A13" s="316"/>
      <c r="B13" s="235" t="s">
        <v>161</v>
      </c>
    </row>
    <row r="14" spans="1:2" ht="30.75" customHeight="1">
      <c r="A14" s="317" t="s">
        <v>147</v>
      </c>
      <c r="B14" s="233" t="s">
        <v>162</v>
      </c>
    </row>
    <row r="15" spans="1:2" ht="30.75" customHeight="1">
      <c r="A15" s="318"/>
      <c r="B15" s="234" t="s">
        <v>184</v>
      </c>
    </row>
    <row r="16" spans="1:2" ht="30.75" customHeight="1">
      <c r="A16" s="320"/>
      <c r="B16" s="235" t="s">
        <v>163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78" zoomScalePageLayoutView="0" workbookViewId="0" topLeftCell="A1">
      <selection activeCell="J9" sqref="J9"/>
    </sheetView>
  </sheetViews>
  <sheetFormatPr defaultColWidth="10.28125" defaultRowHeight="15"/>
  <cols>
    <col min="1" max="1" width="58.57421875" style="26" customWidth="1"/>
    <col min="2" max="2" width="20.421875" style="41" customWidth="1"/>
    <col min="3" max="3" width="20.00390625" style="41" customWidth="1"/>
    <col min="4" max="237" width="7.8515625" style="26" customWidth="1"/>
    <col min="238" max="238" width="39.28125" style="26" customWidth="1"/>
    <col min="239" max="16384" width="10.28125" style="26" customWidth="1"/>
  </cols>
  <sheetData>
    <row r="1" spans="1:3" ht="63" customHeight="1">
      <c r="A1" s="321" t="s">
        <v>164</v>
      </c>
      <c r="B1" s="321"/>
      <c r="C1" s="321"/>
    </row>
    <row r="2" spans="1:3" ht="27" customHeight="1" thickBot="1">
      <c r="A2" s="322" t="s">
        <v>144</v>
      </c>
      <c r="B2" s="322"/>
      <c r="C2" s="322"/>
    </row>
    <row r="3" spans="1:3" s="27" customFormat="1" ht="39" customHeight="1">
      <c r="A3" s="325"/>
      <c r="B3" s="323" t="s">
        <v>165</v>
      </c>
      <c r="C3" s="324"/>
    </row>
    <row r="4" spans="1:3" s="27" customFormat="1" ht="40.5" customHeight="1">
      <c r="A4" s="326"/>
      <c r="B4" s="242" t="s">
        <v>150</v>
      </c>
      <c r="C4" s="243" t="s">
        <v>151</v>
      </c>
    </row>
    <row r="5" spans="1:3" s="27" customFormat="1" ht="63" customHeight="1">
      <c r="A5" s="244" t="s">
        <v>166</v>
      </c>
      <c r="B5" s="211">
        <v>862.4</v>
      </c>
      <c r="C5" s="245">
        <v>863.9</v>
      </c>
    </row>
    <row r="6" spans="1:3" s="27" customFormat="1" ht="48.75" customHeight="1">
      <c r="A6" s="246" t="s">
        <v>148</v>
      </c>
      <c r="B6" s="212">
        <v>58.2</v>
      </c>
      <c r="C6" s="247">
        <v>58.9</v>
      </c>
    </row>
    <row r="7" spans="1:3" s="27" customFormat="1" ht="57" customHeight="1">
      <c r="A7" s="248" t="s">
        <v>57</v>
      </c>
      <c r="B7" s="211">
        <v>737.1</v>
      </c>
      <c r="C7" s="249">
        <v>742.1</v>
      </c>
    </row>
    <row r="8" spans="1:3" s="27" customFormat="1" ht="54.75" customHeight="1">
      <c r="A8" s="250" t="s">
        <v>58</v>
      </c>
      <c r="B8" s="212">
        <v>49.7</v>
      </c>
      <c r="C8" s="251">
        <v>50.6</v>
      </c>
    </row>
    <row r="9" spans="1:3" s="27" customFormat="1" ht="70.5" customHeight="1">
      <c r="A9" s="248" t="s">
        <v>152</v>
      </c>
      <c r="B9" s="211">
        <v>125.3</v>
      </c>
      <c r="C9" s="249">
        <v>121.8</v>
      </c>
    </row>
    <row r="10" spans="1:3" s="27" customFormat="1" ht="60.75" customHeight="1" thickBot="1">
      <c r="A10" s="252" t="s">
        <v>147</v>
      </c>
      <c r="B10" s="253">
        <v>14.5</v>
      </c>
      <c r="C10" s="254">
        <v>14.1</v>
      </c>
    </row>
    <row r="11" spans="1:3" s="42" customFormat="1" ht="13.5">
      <c r="A11" s="40"/>
      <c r="B11" s="40"/>
      <c r="C11" s="41"/>
    </row>
    <row r="12" spans="1:3" s="44" customFormat="1" ht="12" customHeight="1">
      <c r="A12" s="43"/>
      <c r="B12" s="43"/>
      <c r="C12" s="41"/>
    </row>
    <row r="13" ht="13.5">
      <c r="A13" s="28"/>
    </row>
    <row r="14" ht="13.5">
      <c r="A14" s="28"/>
    </row>
    <row r="15" ht="13.5">
      <c r="A15" s="28"/>
    </row>
    <row r="16" ht="13.5">
      <c r="A16" s="28"/>
    </row>
    <row r="17" ht="13.5">
      <c r="A17" s="28"/>
    </row>
    <row r="18" ht="13.5">
      <c r="A18" s="28"/>
    </row>
    <row r="19" ht="13.5">
      <c r="A19" s="28"/>
    </row>
    <row r="20" ht="13.5">
      <c r="A20" s="28"/>
    </row>
    <row r="21" ht="13.5">
      <c r="A21" s="28"/>
    </row>
    <row r="22" ht="13.5">
      <c r="A22" s="28"/>
    </row>
  </sheetData>
  <sheetProtection/>
  <mergeCells count="4">
    <mergeCell ref="A1:C1"/>
    <mergeCell ref="A2:C2"/>
    <mergeCell ref="B3:C3"/>
    <mergeCell ref="A3:A4"/>
  </mergeCells>
  <printOptions horizontalCentered="1"/>
  <pageMargins left="0.24" right="0.17" top="0.46" bottom="0.1968503937007874" header="0" footer="0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107" zoomScaleNormal="107" zoomScaleSheetLayoutView="75" zoomScalePageLayoutView="0" workbookViewId="0" topLeftCell="A1">
      <pane xSplit="1" ySplit="6" topLeftCell="B7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B14" sqref="B14"/>
    </sheetView>
  </sheetViews>
  <sheetFormatPr defaultColWidth="8.28125" defaultRowHeight="15"/>
  <cols>
    <col min="1" max="1" width="18.57421875" style="46" customWidth="1"/>
    <col min="2" max="9" width="12.7109375" style="46" customWidth="1"/>
    <col min="10" max="10" width="9.140625" style="47" customWidth="1"/>
    <col min="11" max="252" width="9.140625" style="46" customWidth="1"/>
    <col min="253" max="253" width="18.57421875" style="46" customWidth="1"/>
    <col min="254" max="254" width="11.57421875" style="46" customWidth="1"/>
    <col min="255" max="255" width="11.00390625" style="46" customWidth="1"/>
    <col min="256" max="16384" width="8.28125" style="46" customWidth="1"/>
  </cols>
  <sheetData>
    <row r="1" spans="1:9" s="45" customFormat="1" ht="27" customHeight="1">
      <c r="A1" s="335" t="s">
        <v>149</v>
      </c>
      <c r="B1" s="335"/>
      <c r="C1" s="335"/>
      <c r="D1" s="335"/>
      <c r="E1" s="335"/>
      <c r="F1" s="335"/>
      <c r="G1" s="335"/>
      <c r="H1" s="335"/>
      <c r="I1" s="335"/>
    </row>
    <row r="2" spans="1:9" s="45" customFormat="1" ht="15.75" customHeight="1">
      <c r="A2" s="336" t="s">
        <v>59</v>
      </c>
      <c r="B2" s="336"/>
      <c r="C2" s="336"/>
      <c r="D2" s="336"/>
      <c r="E2" s="336"/>
      <c r="F2" s="336"/>
      <c r="G2" s="336"/>
      <c r="H2" s="336"/>
      <c r="I2" s="336"/>
    </row>
    <row r="3" spans="1:9" ht="21.75" customHeight="1" thickBot="1">
      <c r="A3" s="238" t="s">
        <v>60</v>
      </c>
      <c r="B3" s="239"/>
      <c r="C3" s="239"/>
      <c r="D3" s="239"/>
      <c r="E3" s="239"/>
      <c r="F3" s="337"/>
      <c r="G3" s="337"/>
      <c r="H3" s="337"/>
      <c r="I3" s="337"/>
    </row>
    <row r="4" spans="1:9" s="48" customFormat="1" ht="21.75" customHeight="1">
      <c r="A4" s="338"/>
      <c r="B4" s="340" t="s">
        <v>61</v>
      </c>
      <c r="C4" s="327"/>
      <c r="D4" s="340" t="s">
        <v>62</v>
      </c>
      <c r="E4" s="341"/>
      <c r="F4" s="327" t="s">
        <v>63</v>
      </c>
      <c r="G4" s="327"/>
      <c r="H4" s="328" t="s">
        <v>64</v>
      </c>
      <c r="I4" s="329"/>
    </row>
    <row r="5" spans="1:9" s="49" customFormat="1" ht="34.5" customHeight="1">
      <c r="A5" s="339"/>
      <c r="B5" s="240" t="s">
        <v>150</v>
      </c>
      <c r="C5" s="240" t="s">
        <v>151</v>
      </c>
      <c r="D5" s="240" t="s">
        <v>150</v>
      </c>
      <c r="E5" s="240" t="s">
        <v>151</v>
      </c>
      <c r="F5" s="240" t="s">
        <v>150</v>
      </c>
      <c r="G5" s="240" t="s">
        <v>151</v>
      </c>
      <c r="H5" s="240" t="s">
        <v>150</v>
      </c>
      <c r="I5" s="241" t="s">
        <v>151</v>
      </c>
    </row>
    <row r="6" spans="1:9" s="48" customFormat="1" ht="21.75" customHeight="1">
      <c r="A6" s="63"/>
      <c r="B6" s="330" t="s">
        <v>65</v>
      </c>
      <c r="C6" s="331"/>
      <c r="D6" s="330" t="s">
        <v>66</v>
      </c>
      <c r="E6" s="332"/>
      <c r="F6" s="331" t="s">
        <v>65</v>
      </c>
      <c r="G6" s="331"/>
      <c r="H6" s="333" t="s">
        <v>66</v>
      </c>
      <c r="I6" s="334"/>
    </row>
    <row r="7" spans="1:10" s="59" customFormat="1" ht="21.75" customHeight="1" thickBot="1">
      <c r="A7" s="64" t="s">
        <v>22</v>
      </c>
      <c r="B7" s="65">
        <v>737.1</v>
      </c>
      <c r="C7" s="65">
        <v>742.1</v>
      </c>
      <c r="D7" s="66">
        <v>49.7</v>
      </c>
      <c r="E7" s="67">
        <v>50.6</v>
      </c>
      <c r="F7" s="68">
        <v>125.3</v>
      </c>
      <c r="G7" s="69">
        <v>121.8</v>
      </c>
      <c r="H7" s="65">
        <v>14.5</v>
      </c>
      <c r="I7" s="70">
        <v>14.1</v>
      </c>
      <c r="J7" s="58"/>
    </row>
    <row r="8" spans="1:9" ht="15">
      <c r="A8" s="50"/>
      <c r="B8" s="51"/>
      <c r="C8" s="52"/>
      <c r="D8" s="50"/>
      <c r="E8" s="50"/>
      <c r="F8" s="50"/>
      <c r="G8" s="50"/>
      <c r="H8" s="50"/>
      <c r="I8" s="50"/>
    </row>
    <row r="9" spans="1:9" ht="13.5">
      <c r="A9" s="50"/>
      <c r="C9" s="50"/>
      <c r="D9" s="50"/>
      <c r="E9" s="50"/>
      <c r="F9" s="50"/>
      <c r="G9" s="50"/>
      <c r="H9" s="50"/>
      <c r="I9" s="50"/>
    </row>
    <row r="10" spans="1:9" ht="12.75">
      <c r="A10" s="51"/>
      <c r="C10" s="51"/>
      <c r="D10" s="51"/>
      <c r="E10" s="51"/>
      <c r="F10" s="51"/>
      <c r="G10" s="51"/>
      <c r="H10" s="51"/>
      <c r="I10" s="51"/>
    </row>
    <row r="11" spans="1:9" ht="12.75">
      <c r="A11" s="51"/>
      <c r="C11" s="51"/>
      <c r="D11" s="51"/>
      <c r="E11" s="51"/>
      <c r="F11" s="51"/>
      <c r="G11" s="51"/>
      <c r="H11" s="51"/>
      <c r="I11" s="51"/>
    </row>
  </sheetData>
  <sheetProtection/>
  <mergeCells count="12">
    <mergeCell ref="A1:I1"/>
    <mergeCell ref="A2:I2"/>
    <mergeCell ref="F3:I3"/>
    <mergeCell ref="A4:A5"/>
    <mergeCell ref="B4:C4"/>
    <mergeCell ref="D4:E4"/>
    <mergeCell ref="F4:G4"/>
    <mergeCell ref="H4:I4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85" zoomScaleNormal="85" zoomScaleSheetLayoutView="85" zoomScalePageLayoutView="0" workbookViewId="0" topLeftCell="B1">
      <pane xSplit="1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6" sqref="B6:F6"/>
    </sheetView>
  </sheetViews>
  <sheetFormatPr defaultColWidth="9.140625" defaultRowHeight="15"/>
  <cols>
    <col min="1" max="1" width="1.28515625" style="38" hidden="1" customWidth="1"/>
    <col min="2" max="2" width="28.28125" style="38" customWidth="1"/>
    <col min="3" max="4" width="17.8515625" style="198" customWidth="1"/>
    <col min="5" max="5" width="17.57421875" style="100" customWidth="1"/>
    <col min="6" max="6" width="16.7109375" style="100" customWidth="1"/>
    <col min="7" max="7" width="9.140625" style="38" customWidth="1"/>
    <col min="8" max="10" width="0" style="38" hidden="1" customWidth="1"/>
    <col min="11" max="16384" width="9.140625" style="38" customWidth="1"/>
  </cols>
  <sheetData>
    <row r="1" spans="3:6" s="29" customFormat="1" ht="16.5" customHeight="1">
      <c r="C1" s="30"/>
      <c r="D1" s="30"/>
      <c r="E1" s="91"/>
      <c r="F1" s="92"/>
    </row>
    <row r="2" spans="1:6" s="30" customFormat="1" ht="60" customHeight="1">
      <c r="A2" s="31"/>
      <c r="B2" s="348" t="s">
        <v>167</v>
      </c>
      <c r="C2" s="349"/>
      <c r="D2" s="349"/>
      <c r="E2" s="349"/>
      <c r="F2" s="349"/>
    </row>
    <row r="3" spans="1:6" s="30" customFormat="1" ht="16.5" customHeight="1" thickBot="1">
      <c r="A3" s="31"/>
      <c r="B3" s="31"/>
      <c r="C3" s="31"/>
      <c r="D3" s="31"/>
      <c r="E3" s="93"/>
      <c r="F3" s="94" t="s">
        <v>53</v>
      </c>
    </row>
    <row r="4" spans="1:6" s="30" customFormat="1" ht="24.75" customHeight="1">
      <c r="A4" s="31"/>
      <c r="B4" s="342"/>
      <c r="C4" s="344" t="s">
        <v>169</v>
      </c>
      <c r="D4" s="344" t="s">
        <v>168</v>
      </c>
      <c r="E4" s="346" t="s">
        <v>54</v>
      </c>
      <c r="F4" s="347"/>
    </row>
    <row r="5" spans="1:6" s="30" customFormat="1" ht="54.75" customHeight="1">
      <c r="A5" s="32"/>
      <c r="B5" s="343"/>
      <c r="C5" s="345"/>
      <c r="D5" s="345"/>
      <c r="E5" s="213" t="s">
        <v>2</v>
      </c>
      <c r="F5" s="95" t="s">
        <v>55</v>
      </c>
    </row>
    <row r="6" spans="2:6" s="33" customFormat="1" ht="19.5" customHeight="1" thickBot="1">
      <c r="B6" s="167" t="s">
        <v>21</v>
      </c>
      <c r="C6" s="197">
        <v>1</v>
      </c>
      <c r="D6" s="214">
        <v>2</v>
      </c>
      <c r="E6" s="96">
        <v>3</v>
      </c>
      <c r="F6" s="97">
        <v>4</v>
      </c>
    </row>
    <row r="7" spans="2:10" s="163" customFormat="1" ht="27.75" customHeight="1" thickBot="1">
      <c r="B7" s="166" t="s">
        <v>67</v>
      </c>
      <c r="C7" s="215">
        <v>3617</v>
      </c>
      <c r="D7" s="215">
        <v>2124</v>
      </c>
      <c r="E7" s="161">
        <f>ROUND(D7/C7*100,1)</f>
        <v>58.7</v>
      </c>
      <c r="F7" s="162">
        <f>D7-C7</f>
        <v>-1493</v>
      </c>
      <c r="I7" s="164"/>
      <c r="J7" s="164"/>
    </row>
    <row r="8" spans="2:10" s="34" customFormat="1" ht="23.25" customHeight="1">
      <c r="B8" s="168" t="s">
        <v>68</v>
      </c>
      <c r="C8" s="216">
        <v>0</v>
      </c>
      <c r="D8" s="216">
        <v>0</v>
      </c>
      <c r="E8" s="98"/>
      <c r="F8" s="99">
        <f>D8-C8</f>
        <v>0</v>
      </c>
      <c r="H8" s="35">
        <f aca="true" t="shared" si="0" ref="H8:H31">ROUND(D8/$D$7*100,1)</f>
        <v>0</v>
      </c>
      <c r="I8" s="36">
        <f>ROUND(C8/1000,1)</f>
        <v>0</v>
      </c>
      <c r="J8" s="36">
        <f>ROUND(D8/1000,1)</f>
        <v>0</v>
      </c>
    </row>
    <row r="9" spans="2:10" s="34" customFormat="1" ht="23.25" customHeight="1">
      <c r="B9" s="169" t="s">
        <v>69</v>
      </c>
      <c r="C9" s="217">
        <v>26</v>
      </c>
      <c r="D9" s="217">
        <v>33</v>
      </c>
      <c r="E9" s="165">
        <f aca="true" t="shared" si="1" ref="E9:E27">ROUND(D9/C9*100,1)</f>
        <v>126.9</v>
      </c>
      <c r="F9" s="170">
        <f>D9-C9</f>
        <v>7</v>
      </c>
      <c r="H9" s="35">
        <f t="shared" si="0"/>
        <v>1.6</v>
      </c>
      <c r="I9" s="36">
        <f aca="true" t="shared" si="2" ref="I9:J31">ROUND(C9/1000,1)</f>
        <v>0</v>
      </c>
      <c r="J9" s="36">
        <f t="shared" si="2"/>
        <v>0</v>
      </c>
    </row>
    <row r="10" spans="2:10" s="34" customFormat="1" ht="23.25" customHeight="1">
      <c r="B10" s="169" t="s">
        <v>96</v>
      </c>
      <c r="C10" s="217">
        <v>219</v>
      </c>
      <c r="D10" s="217">
        <v>50</v>
      </c>
      <c r="E10" s="165">
        <f t="shared" si="1"/>
        <v>22.8</v>
      </c>
      <c r="F10" s="170">
        <f aca="true" t="shared" si="3" ref="F10:F31">D10-C10</f>
        <v>-169</v>
      </c>
      <c r="H10" s="37">
        <f t="shared" si="0"/>
        <v>2.4</v>
      </c>
      <c r="I10" s="36">
        <f t="shared" si="2"/>
        <v>0.2</v>
      </c>
      <c r="J10" s="36">
        <f t="shared" si="2"/>
        <v>0.1</v>
      </c>
    </row>
    <row r="11" spans="2:10" s="60" customFormat="1" ht="23.25" customHeight="1">
      <c r="B11" s="171" t="s">
        <v>70</v>
      </c>
      <c r="C11" s="217">
        <v>0</v>
      </c>
      <c r="D11" s="217">
        <v>0</v>
      </c>
      <c r="E11" s="165"/>
      <c r="F11" s="170">
        <f t="shared" si="3"/>
        <v>0</v>
      </c>
      <c r="H11" s="61">
        <f t="shared" si="0"/>
        <v>0</v>
      </c>
      <c r="I11" s="62">
        <f t="shared" si="2"/>
        <v>0</v>
      </c>
      <c r="J11" s="62">
        <f t="shared" si="2"/>
        <v>0</v>
      </c>
    </row>
    <row r="12" spans="2:10" s="34" customFormat="1" ht="23.25" customHeight="1">
      <c r="B12" s="169" t="s">
        <v>71</v>
      </c>
      <c r="C12" s="217">
        <v>1447</v>
      </c>
      <c r="D12" s="217">
        <v>115</v>
      </c>
      <c r="E12" s="165">
        <f t="shared" si="1"/>
        <v>7.9</v>
      </c>
      <c r="F12" s="170">
        <f t="shared" si="3"/>
        <v>-1332</v>
      </c>
      <c r="H12" s="37">
        <f t="shared" si="0"/>
        <v>5.4</v>
      </c>
      <c r="I12" s="36">
        <f t="shared" si="2"/>
        <v>1.4</v>
      </c>
      <c r="J12" s="36">
        <f t="shared" si="2"/>
        <v>0.1</v>
      </c>
    </row>
    <row r="13" spans="2:10" s="34" customFormat="1" ht="23.25" customHeight="1">
      <c r="B13" s="169" t="s">
        <v>72</v>
      </c>
      <c r="C13" s="217">
        <v>121</v>
      </c>
      <c r="D13" s="217">
        <v>420</v>
      </c>
      <c r="E13" s="165">
        <f t="shared" si="1"/>
        <v>347.1</v>
      </c>
      <c r="F13" s="170">
        <f t="shared" si="3"/>
        <v>299</v>
      </c>
      <c r="H13" s="35">
        <f t="shared" si="0"/>
        <v>19.8</v>
      </c>
      <c r="I13" s="36">
        <f t="shared" si="2"/>
        <v>0.1</v>
      </c>
      <c r="J13" s="36">
        <f t="shared" si="2"/>
        <v>0.4</v>
      </c>
    </row>
    <row r="14" spans="2:10" s="34" customFormat="1" ht="23.25" customHeight="1">
      <c r="B14" s="169" t="s">
        <v>73</v>
      </c>
      <c r="C14" s="217">
        <v>36</v>
      </c>
      <c r="D14" s="217">
        <v>43</v>
      </c>
      <c r="E14" s="165">
        <f t="shared" si="1"/>
        <v>119.4</v>
      </c>
      <c r="F14" s="170">
        <f t="shared" si="3"/>
        <v>7</v>
      </c>
      <c r="H14" s="35">
        <f t="shared" si="0"/>
        <v>2</v>
      </c>
      <c r="I14" s="36">
        <f t="shared" si="2"/>
        <v>0</v>
      </c>
      <c r="J14" s="36">
        <f t="shared" si="2"/>
        <v>0</v>
      </c>
    </row>
    <row r="15" spans="2:10" s="34" customFormat="1" ht="23.25" customHeight="1">
      <c r="B15" s="169" t="s">
        <v>74</v>
      </c>
      <c r="C15" s="217">
        <v>0</v>
      </c>
      <c r="D15" s="217">
        <v>48</v>
      </c>
      <c r="E15" s="165"/>
      <c r="F15" s="170">
        <f t="shared" si="3"/>
        <v>48</v>
      </c>
      <c r="H15" s="35">
        <f t="shared" si="0"/>
        <v>2.3</v>
      </c>
      <c r="I15" s="36">
        <f t="shared" si="2"/>
        <v>0</v>
      </c>
      <c r="J15" s="36">
        <f t="shared" si="2"/>
        <v>0</v>
      </c>
    </row>
    <row r="16" spans="2:10" s="34" customFormat="1" ht="23.25" customHeight="1">
      <c r="B16" s="169" t="s">
        <v>75</v>
      </c>
      <c r="C16" s="217">
        <v>61</v>
      </c>
      <c r="D16" s="217">
        <v>104</v>
      </c>
      <c r="E16" s="165">
        <f t="shared" si="1"/>
        <v>170.5</v>
      </c>
      <c r="F16" s="170">
        <f t="shared" si="3"/>
        <v>43</v>
      </c>
      <c r="H16" s="35">
        <f t="shared" si="0"/>
        <v>4.9</v>
      </c>
      <c r="I16" s="36">
        <f t="shared" si="2"/>
        <v>0.1</v>
      </c>
      <c r="J16" s="36">
        <f t="shared" si="2"/>
        <v>0.1</v>
      </c>
    </row>
    <row r="17" spans="2:10" s="34" customFormat="1" ht="23.25" customHeight="1">
      <c r="B17" s="169" t="s">
        <v>76</v>
      </c>
      <c r="C17" s="217">
        <v>41</v>
      </c>
      <c r="D17" s="217">
        <v>20</v>
      </c>
      <c r="E17" s="165">
        <f t="shared" si="1"/>
        <v>48.8</v>
      </c>
      <c r="F17" s="170">
        <f t="shared" si="3"/>
        <v>-21</v>
      </c>
      <c r="H17" s="35">
        <f t="shared" si="0"/>
        <v>0.9</v>
      </c>
      <c r="I17" s="36">
        <f t="shared" si="2"/>
        <v>0</v>
      </c>
      <c r="J17" s="36">
        <f t="shared" si="2"/>
        <v>0</v>
      </c>
    </row>
    <row r="18" spans="2:10" s="34" customFormat="1" ht="23.25" customHeight="1">
      <c r="B18" s="169" t="s">
        <v>77</v>
      </c>
      <c r="C18" s="217">
        <v>87</v>
      </c>
      <c r="D18" s="217">
        <v>129</v>
      </c>
      <c r="E18" s="165">
        <f t="shared" si="1"/>
        <v>148.3</v>
      </c>
      <c r="F18" s="170">
        <f t="shared" si="3"/>
        <v>42</v>
      </c>
      <c r="H18" s="35">
        <f t="shared" si="0"/>
        <v>6.1</v>
      </c>
      <c r="I18" s="36">
        <f t="shared" si="2"/>
        <v>0.1</v>
      </c>
      <c r="J18" s="36">
        <f t="shared" si="2"/>
        <v>0.1</v>
      </c>
    </row>
    <row r="19" spans="2:10" s="34" customFormat="1" ht="23.25" customHeight="1">
      <c r="B19" s="169" t="s">
        <v>78</v>
      </c>
      <c r="C19" s="217">
        <v>188</v>
      </c>
      <c r="D19" s="217">
        <v>0</v>
      </c>
      <c r="E19" s="165">
        <f t="shared" si="1"/>
        <v>0</v>
      </c>
      <c r="F19" s="170">
        <f t="shared" si="3"/>
        <v>-188</v>
      </c>
      <c r="H19" s="37">
        <f t="shared" si="0"/>
        <v>0</v>
      </c>
      <c r="I19" s="36">
        <f t="shared" si="2"/>
        <v>0.2</v>
      </c>
      <c r="J19" s="36">
        <f t="shared" si="2"/>
        <v>0</v>
      </c>
    </row>
    <row r="20" spans="2:10" s="34" customFormat="1" ht="23.25" customHeight="1">
      <c r="B20" s="169" t="s">
        <v>79</v>
      </c>
      <c r="C20" s="217">
        <v>0</v>
      </c>
      <c r="D20" s="217">
        <v>0</v>
      </c>
      <c r="E20" s="165"/>
      <c r="F20" s="170">
        <f t="shared" si="3"/>
        <v>0</v>
      </c>
      <c r="H20" s="37">
        <f t="shared" si="0"/>
        <v>0</v>
      </c>
      <c r="I20" s="36">
        <f t="shared" si="2"/>
        <v>0</v>
      </c>
      <c r="J20" s="36">
        <f t="shared" si="2"/>
        <v>0</v>
      </c>
    </row>
    <row r="21" spans="2:10" s="34" customFormat="1" ht="23.25" customHeight="1">
      <c r="B21" s="169" t="s">
        <v>80</v>
      </c>
      <c r="C21" s="217">
        <v>934</v>
      </c>
      <c r="D21" s="217">
        <v>734</v>
      </c>
      <c r="E21" s="165">
        <f t="shared" si="1"/>
        <v>78.6</v>
      </c>
      <c r="F21" s="170">
        <f t="shared" si="3"/>
        <v>-200</v>
      </c>
      <c r="H21" s="37">
        <f t="shared" si="0"/>
        <v>34.6</v>
      </c>
      <c r="I21" s="36">
        <f t="shared" si="2"/>
        <v>0.9</v>
      </c>
      <c r="J21" s="36">
        <f t="shared" si="2"/>
        <v>0.7</v>
      </c>
    </row>
    <row r="22" spans="2:10" s="34" customFormat="1" ht="23.25" customHeight="1">
      <c r="B22" s="169" t="s">
        <v>81</v>
      </c>
      <c r="C22" s="217">
        <v>65</v>
      </c>
      <c r="D22" s="217">
        <v>2</v>
      </c>
      <c r="E22" s="165">
        <f t="shared" si="1"/>
        <v>3.1</v>
      </c>
      <c r="F22" s="170">
        <f t="shared" si="3"/>
        <v>-63</v>
      </c>
      <c r="H22" s="35">
        <f t="shared" si="0"/>
        <v>0.1</v>
      </c>
      <c r="I22" s="36">
        <f t="shared" si="2"/>
        <v>0.1</v>
      </c>
      <c r="J22" s="36">
        <f t="shared" si="2"/>
        <v>0</v>
      </c>
    </row>
    <row r="23" spans="2:10" s="34" customFormat="1" ht="23.25" customHeight="1">
      <c r="B23" s="169" t="s">
        <v>82</v>
      </c>
      <c r="C23" s="217">
        <v>126</v>
      </c>
      <c r="D23" s="217">
        <v>74</v>
      </c>
      <c r="E23" s="165">
        <f t="shared" si="1"/>
        <v>58.7</v>
      </c>
      <c r="F23" s="170">
        <f t="shared" si="3"/>
        <v>-52</v>
      </c>
      <c r="H23" s="35">
        <f t="shared" si="0"/>
        <v>3.5</v>
      </c>
      <c r="I23" s="36">
        <f t="shared" si="2"/>
        <v>0.1</v>
      </c>
      <c r="J23" s="36">
        <f t="shared" si="2"/>
        <v>0.1</v>
      </c>
    </row>
    <row r="24" spans="2:10" s="34" customFormat="1" ht="23.25" customHeight="1">
      <c r="B24" s="169" t="s">
        <v>83</v>
      </c>
      <c r="C24" s="217">
        <v>153</v>
      </c>
      <c r="D24" s="217">
        <v>262</v>
      </c>
      <c r="E24" s="165">
        <f t="shared" si="1"/>
        <v>171.2</v>
      </c>
      <c r="F24" s="170">
        <f t="shared" si="3"/>
        <v>109</v>
      </c>
      <c r="H24" s="35">
        <f t="shared" si="0"/>
        <v>12.3</v>
      </c>
      <c r="I24" s="36">
        <f t="shared" si="2"/>
        <v>0.2</v>
      </c>
      <c r="J24" s="36">
        <f t="shared" si="2"/>
        <v>0.3</v>
      </c>
    </row>
    <row r="25" spans="2:10" s="34" customFormat="1" ht="23.25" customHeight="1">
      <c r="B25" s="169" t="s">
        <v>84</v>
      </c>
      <c r="C25" s="217">
        <v>0</v>
      </c>
      <c r="D25" s="217">
        <v>27</v>
      </c>
      <c r="E25" s="165"/>
      <c r="F25" s="170">
        <f t="shared" si="3"/>
        <v>27</v>
      </c>
      <c r="H25" s="35">
        <f t="shared" si="0"/>
        <v>1.3</v>
      </c>
      <c r="I25" s="36">
        <f t="shared" si="2"/>
        <v>0</v>
      </c>
      <c r="J25" s="36">
        <f t="shared" si="2"/>
        <v>0</v>
      </c>
    </row>
    <row r="26" spans="2:10" s="34" customFormat="1" ht="23.25" customHeight="1">
      <c r="B26" s="169" t="s">
        <v>85</v>
      </c>
      <c r="C26" s="217">
        <v>51</v>
      </c>
      <c r="D26" s="217">
        <v>39</v>
      </c>
      <c r="E26" s="165">
        <f t="shared" si="1"/>
        <v>76.5</v>
      </c>
      <c r="F26" s="170">
        <f t="shared" si="3"/>
        <v>-12</v>
      </c>
      <c r="H26" s="35">
        <f t="shared" si="0"/>
        <v>1.8</v>
      </c>
      <c r="I26" s="36">
        <f t="shared" si="2"/>
        <v>0.1</v>
      </c>
      <c r="J26" s="36">
        <f t="shared" si="2"/>
        <v>0</v>
      </c>
    </row>
    <row r="27" spans="2:10" s="34" customFormat="1" ht="23.25" customHeight="1">
      <c r="B27" s="169" t="s">
        <v>86</v>
      </c>
      <c r="C27" s="217">
        <v>62</v>
      </c>
      <c r="D27" s="217">
        <v>0</v>
      </c>
      <c r="E27" s="165">
        <f t="shared" si="1"/>
        <v>0</v>
      </c>
      <c r="F27" s="170">
        <f t="shared" si="3"/>
        <v>-62</v>
      </c>
      <c r="H27" s="35">
        <f t="shared" si="0"/>
        <v>0</v>
      </c>
      <c r="I27" s="36">
        <f t="shared" si="2"/>
        <v>0.1</v>
      </c>
      <c r="J27" s="36">
        <f t="shared" si="2"/>
        <v>0</v>
      </c>
    </row>
    <row r="28" spans="2:10" s="34" customFormat="1" ht="23.25" customHeight="1">
      <c r="B28" s="169" t="s">
        <v>87</v>
      </c>
      <c r="C28" s="217">
        <v>0</v>
      </c>
      <c r="D28" s="217">
        <v>17</v>
      </c>
      <c r="E28" s="165"/>
      <c r="F28" s="170">
        <f t="shared" si="3"/>
        <v>17</v>
      </c>
      <c r="H28" s="35">
        <f t="shared" si="0"/>
        <v>0.8</v>
      </c>
      <c r="I28" s="36">
        <f t="shared" si="2"/>
        <v>0</v>
      </c>
      <c r="J28" s="36">
        <f t="shared" si="2"/>
        <v>0</v>
      </c>
    </row>
    <row r="29" spans="2:10" s="34" customFormat="1" ht="23.25" customHeight="1">
      <c r="B29" s="169" t="s">
        <v>88</v>
      </c>
      <c r="C29" s="217">
        <v>0</v>
      </c>
      <c r="D29" s="217">
        <v>3</v>
      </c>
      <c r="E29" s="165"/>
      <c r="F29" s="170">
        <f t="shared" si="3"/>
        <v>3</v>
      </c>
      <c r="H29" s="35">
        <f t="shared" si="0"/>
        <v>0.1</v>
      </c>
      <c r="I29" s="36">
        <f t="shared" si="2"/>
        <v>0</v>
      </c>
      <c r="J29" s="36">
        <f t="shared" si="2"/>
        <v>0</v>
      </c>
    </row>
    <row r="30" spans="2:10" s="34" customFormat="1" ht="23.25" customHeight="1">
      <c r="B30" s="169" t="s">
        <v>89</v>
      </c>
      <c r="C30" s="217">
        <v>0</v>
      </c>
      <c r="D30" s="217">
        <v>4</v>
      </c>
      <c r="E30" s="165"/>
      <c r="F30" s="170">
        <f t="shared" si="3"/>
        <v>4</v>
      </c>
      <c r="H30" s="35">
        <f t="shared" si="0"/>
        <v>0.2</v>
      </c>
      <c r="I30" s="36">
        <f t="shared" si="2"/>
        <v>0</v>
      </c>
      <c r="J30" s="36">
        <f t="shared" si="2"/>
        <v>0</v>
      </c>
    </row>
    <row r="31" spans="2:10" s="34" customFormat="1" ht="23.25" customHeight="1" thickBot="1">
      <c r="B31" s="172" t="s">
        <v>90</v>
      </c>
      <c r="C31" s="218">
        <v>0</v>
      </c>
      <c r="D31" s="218">
        <v>0</v>
      </c>
      <c r="E31" s="165"/>
      <c r="F31" s="170">
        <f t="shared" si="3"/>
        <v>0</v>
      </c>
      <c r="H31" s="35">
        <f t="shared" si="0"/>
        <v>0</v>
      </c>
      <c r="I31" s="36">
        <f t="shared" si="2"/>
        <v>0</v>
      </c>
      <c r="J31" s="36">
        <f t="shared" si="2"/>
        <v>0</v>
      </c>
    </row>
  </sheetData>
  <sheetProtection/>
  <mergeCells count="5"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5"/>
  <sheetViews>
    <sheetView view="pageBreakPreview" zoomScale="75" zoomScaleNormal="75" zoomScaleSheetLayoutView="75" zoomScalePageLayoutView="0" workbookViewId="0" topLeftCell="A1">
      <selection activeCell="U24" sqref="U24"/>
    </sheetView>
  </sheetViews>
  <sheetFormatPr defaultColWidth="9.140625" defaultRowHeight="15"/>
  <cols>
    <col min="1" max="1" width="45.57421875" style="19" customWidth="1"/>
    <col min="2" max="3" width="11.57421875" style="19" customWidth="1"/>
    <col min="4" max="4" width="14.28125" style="103" customWidth="1"/>
    <col min="5" max="5" width="15.28125" style="103" customWidth="1"/>
    <col min="6" max="16384" width="8.8515625" style="19" customWidth="1"/>
  </cols>
  <sheetData>
    <row r="1" spans="1:5" s="15" customFormat="1" ht="41.25" customHeight="1">
      <c r="A1" s="350" t="s">
        <v>170</v>
      </c>
      <c r="B1" s="350"/>
      <c r="C1" s="350"/>
      <c r="D1" s="350"/>
      <c r="E1" s="350"/>
    </row>
    <row r="2" spans="1:5" s="15" customFormat="1" ht="21.75" customHeight="1">
      <c r="A2" s="351" t="s">
        <v>23</v>
      </c>
      <c r="B2" s="351"/>
      <c r="C2" s="351"/>
      <c r="D2" s="351"/>
      <c r="E2" s="351"/>
    </row>
    <row r="3" spans="1:5" s="17" customFormat="1" ht="12" customHeight="1" thickBot="1">
      <c r="A3" s="16"/>
      <c r="B3" s="16"/>
      <c r="C3" s="16"/>
      <c r="D3" s="101"/>
      <c r="E3" s="101"/>
    </row>
    <row r="4" spans="1:5" s="17" customFormat="1" ht="21" customHeight="1">
      <c r="A4" s="352"/>
      <c r="B4" s="354" t="s">
        <v>93</v>
      </c>
      <c r="C4" s="356" t="s">
        <v>104</v>
      </c>
      <c r="D4" s="358" t="s">
        <v>54</v>
      </c>
      <c r="E4" s="359"/>
    </row>
    <row r="5" spans="1:5" s="17" customFormat="1" ht="26.25" customHeight="1" thickBot="1">
      <c r="A5" s="353"/>
      <c r="B5" s="355"/>
      <c r="C5" s="357"/>
      <c r="D5" s="190" t="s">
        <v>56</v>
      </c>
      <c r="E5" s="143" t="s">
        <v>2</v>
      </c>
    </row>
    <row r="6" spans="1:5" s="18" customFormat="1" ht="34.5" customHeight="1" thickBot="1">
      <c r="A6" s="71" t="s">
        <v>67</v>
      </c>
      <c r="B6" s="219">
        <v>3617</v>
      </c>
      <c r="C6" s="199">
        <f>SUM(C7:C25)</f>
        <v>2124</v>
      </c>
      <c r="D6" s="144">
        <f>C6-B6</f>
        <v>-1493</v>
      </c>
      <c r="E6" s="145">
        <f>ROUND(C6/B6*100,1)</f>
        <v>58.7</v>
      </c>
    </row>
    <row r="7" spans="1:5" ht="39.75" customHeight="1">
      <c r="A7" s="146" t="s">
        <v>24</v>
      </c>
      <c r="B7" s="220">
        <v>112</v>
      </c>
      <c r="C7" s="200">
        <v>203</v>
      </c>
      <c r="D7" s="108">
        <f aca="true" t="shared" si="0" ref="D7:D25">C7-B7</f>
        <v>91</v>
      </c>
      <c r="E7" s="192">
        <f aca="true" t="shared" si="1" ref="E7:E25">ROUND(C7/B7*100,1)</f>
        <v>181.3</v>
      </c>
    </row>
    <row r="8" spans="1:5" ht="44.25" customHeight="1">
      <c r="A8" s="147" t="s">
        <v>25</v>
      </c>
      <c r="B8" s="201">
        <v>50</v>
      </c>
      <c r="C8" s="202">
        <v>400</v>
      </c>
      <c r="D8" s="108">
        <f t="shared" si="0"/>
        <v>350</v>
      </c>
      <c r="E8" s="192">
        <f t="shared" si="1"/>
        <v>800</v>
      </c>
    </row>
    <row r="9" spans="1:5" s="20" customFormat="1" ht="27" customHeight="1">
      <c r="A9" s="147" t="s">
        <v>26</v>
      </c>
      <c r="B9" s="201">
        <v>207</v>
      </c>
      <c r="C9" s="202">
        <v>230</v>
      </c>
      <c r="D9" s="108">
        <f t="shared" si="0"/>
        <v>23</v>
      </c>
      <c r="E9" s="192">
        <f t="shared" si="1"/>
        <v>111.1</v>
      </c>
    </row>
    <row r="10" spans="1:5" ht="43.5" customHeight="1">
      <c r="A10" s="147" t="s">
        <v>27</v>
      </c>
      <c r="B10" s="201">
        <v>6</v>
      </c>
      <c r="C10" s="202">
        <v>83</v>
      </c>
      <c r="D10" s="108">
        <f t="shared" si="0"/>
        <v>77</v>
      </c>
      <c r="E10" s="192">
        <f t="shared" si="1"/>
        <v>1383.3</v>
      </c>
    </row>
    <row r="11" spans="1:5" ht="42" customHeight="1">
      <c r="A11" s="147" t="s">
        <v>28</v>
      </c>
      <c r="B11" s="201">
        <v>37</v>
      </c>
      <c r="C11" s="202">
        <v>2</v>
      </c>
      <c r="D11" s="108">
        <f t="shared" si="0"/>
        <v>-35</v>
      </c>
      <c r="E11" s="192">
        <f t="shared" si="1"/>
        <v>5.4</v>
      </c>
    </row>
    <row r="12" spans="1:5" ht="19.5" customHeight="1">
      <c r="A12" s="147" t="s">
        <v>29</v>
      </c>
      <c r="B12" s="201">
        <v>52</v>
      </c>
      <c r="C12" s="202">
        <v>30</v>
      </c>
      <c r="D12" s="108">
        <f t="shared" si="0"/>
        <v>-22</v>
      </c>
      <c r="E12" s="192">
        <f t="shared" si="1"/>
        <v>57.7</v>
      </c>
    </row>
    <row r="13" spans="1:5" ht="41.25" customHeight="1">
      <c r="A13" s="147" t="s">
        <v>30</v>
      </c>
      <c r="B13" s="201">
        <v>2</v>
      </c>
      <c r="C13" s="202">
        <v>0</v>
      </c>
      <c r="D13" s="108">
        <f t="shared" si="0"/>
        <v>-2</v>
      </c>
      <c r="E13" s="192">
        <f t="shared" si="1"/>
        <v>0</v>
      </c>
    </row>
    <row r="14" spans="1:5" ht="41.25" customHeight="1">
      <c r="A14" s="147" t="s">
        <v>31</v>
      </c>
      <c r="B14" s="201">
        <v>2</v>
      </c>
      <c r="C14" s="202">
        <v>21</v>
      </c>
      <c r="D14" s="108">
        <f t="shared" si="0"/>
        <v>19</v>
      </c>
      <c r="E14" s="192">
        <f t="shared" si="1"/>
        <v>1050</v>
      </c>
    </row>
    <row r="15" spans="1:5" ht="42" customHeight="1">
      <c r="A15" s="147" t="s">
        <v>32</v>
      </c>
      <c r="B15" s="201">
        <v>0</v>
      </c>
      <c r="C15" s="202">
        <v>0</v>
      </c>
      <c r="D15" s="108">
        <f t="shared" si="0"/>
        <v>0</v>
      </c>
      <c r="E15" s="192"/>
    </row>
    <row r="16" spans="1:5" ht="23.25" customHeight="1">
      <c r="A16" s="147" t="s">
        <v>33</v>
      </c>
      <c r="B16" s="201">
        <v>11</v>
      </c>
      <c r="C16" s="202">
        <v>39</v>
      </c>
      <c r="D16" s="108">
        <f t="shared" si="0"/>
        <v>28</v>
      </c>
      <c r="E16" s="192">
        <f t="shared" si="1"/>
        <v>354.5</v>
      </c>
    </row>
    <row r="17" spans="1:5" ht="22.5" customHeight="1">
      <c r="A17" s="147" t="s">
        <v>34</v>
      </c>
      <c r="B17" s="201">
        <v>0</v>
      </c>
      <c r="C17" s="201">
        <v>4</v>
      </c>
      <c r="D17" s="108">
        <f t="shared" si="0"/>
        <v>4</v>
      </c>
      <c r="E17" s="192"/>
    </row>
    <row r="18" spans="1:5" ht="22.5" customHeight="1">
      <c r="A18" s="147" t="s">
        <v>35</v>
      </c>
      <c r="B18" s="201">
        <v>0</v>
      </c>
      <c r="C18" s="202">
        <v>0</v>
      </c>
      <c r="D18" s="108">
        <f t="shared" si="0"/>
        <v>0</v>
      </c>
      <c r="E18" s="192"/>
    </row>
    <row r="19" spans="1:5" ht="38.25" customHeight="1">
      <c r="A19" s="147" t="s">
        <v>36</v>
      </c>
      <c r="B19" s="201">
        <v>0</v>
      </c>
      <c r="C19" s="202">
        <v>51</v>
      </c>
      <c r="D19" s="108">
        <f t="shared" si="0"/>
        <v>51</v>
      </c>
      <c r="E19" s="192"/>
    </row>
    <row r="20" spans="1:5" ht="35.25" customHeight="1">
      <c r="A20" s="147" t="s">
        <v>37</v>
      </c>
      <c r="B20" s="201">
        <v>42</v>
      </c>
      <c r="C20" s="202">
        <v>3</v>
      </c>
      <c r="D20" s="108">
        <f t="shared" si="0"/>
        <v>-39</v>
      </c>
      <c r="E20" s="192">
        <f t="shared" si="1"/>
        <v>7.1</v>
      </c>
    </row>
    <row r="21" spans="1:5" ht="41.25" customHeight="1">
      <c r="A21" s="147" t="s">
        <v>38</v>
      </c>
      <c r="B21" s="201">
        <v>723</v>
      </c>
      <c r="C21" s="202">
        <v>593</v>
      </c>
      <c r="D21" s="108">
        <f t="shared" si="0"/>
        <v>-130</v>
      </c>
      <c r="E21" s="192">
        <f t="shared" si="1"/>
        <v>82</v>
      </c>
    </row>
    <row r="22" spans="1:5" ht="19.5" customHeight="1">
      <c r="A22" s="147" t="s">
        <v>39</v>
      </c>
      <c r="B22" s="201">
        <v>542</v>
      </c>
      <c r="C22" s="202">
        <v>164</v>
      </c>
      <c r="D22" s="108">
        <f t="shared" si="0"/>
        <v>-378</v>
      </c>
      <c r="E22" s="192">
        <f t="shared" si="1"/>
        <v>30.3</v>
      </c>
    </row>
    <row r="23" spans="1:5" ht="39" customHeight="1">
      <c r="A23" s="147" t="s">
        <v>40</v>
      </c>
      <c r="B23" s="201">
        <v>1829</v>
      </c>
      <c r="C23" s="202">
        <v>300</v>
      </c>
      <c r="D23" s="108">
        <f t="shared" si="0"/>
        <v>-1529</v>
      </c>
      <c r="E23" s="192">
        <f t="shared" si="1"/>
        <v>16.4</v>
      </c>
    </row>
    <row r="24" spans="1:5" ht="38.25" customHeight="1">
      <c r="A24" s="147" t="s">
        <v>41</v>
      </c>
      <c r="B24" s="201">
        <v>0</v>
      </c>
      <c r="C24" s="202">
        <v>0</v>
      </c>
      <c r="D24" s="108">
        <f t="shared" si="0"/>
        <v>0</v>
      </c>
      <c r="E24" s="192"/>
    </row>
    <row r="25" spans="1:5" ht="22.5" customHeight="1" thickBot="1">
      <c r="A25" s="148" t="s">
        <v>42</v>
      </c>
      <c r="B25" s="221">
        <v>2</v>
      </c>
      <c r="C25" s="203">
        <v>1</v>
      </c>
      <c r="D25" s="108">
        <f t="shared" si="0"/>
        <v>-1</v>
      </c>
      <c r="E25" s="192">
        <f t="shared" si="1"/>
        <v>50</v>
      </c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I10" sqref="I10"/>
    </sheetView>
  </sheetViews>
  <sheetFormatPr defaultColWidth="9.140625" defaultRowHeight="15"/>
  <cols>
    <col min="1" max="1" width="52.8515625" style="19" customWidth="1"/>
    <col min="2" max="2" width="21.28125" style="19" customWidth="1"/>
    <col min="3" max="3" width="22.00390625" style="19" customWidth="1"/>
    <col min="4" max="4" width="22.00390625" style="103" customWidth="1"/>
    <col min="5" max="5" width="21.57421875" style="103" customWidth="1"/>
    <col min="6" max="6" width="8.8515625" style="19" customWidth="1"/>
    <col min="7" max="7" width="10.8515625" style="19" bestFit="1" customWidth="1"/>
    <col min="8" max="16384" width="8.8515625" style="19" customWidth="1"/>
  </cols>
  <sheetData>
    <row r="1" spans="1:5" s="15" customFormat="1" ht="49.5" customHeight="1">
      <c r="A1" s="360" t="s">
        <v>170</v>
      </c>
      <c r="B1" s="360"/>
      <c r="C1" s="360"/>
      <c r="D1" s="360"/>
      <c r="E1" s="360"/>
    </row>
    <row r="2" spans="1:5" s="15" customFormat="1" ht="20.25" customHeight="1">
      <c r="A2" s="361" t="s">
        <v>43</v>
      </c>
      <c r="B2" s="361"/>
      <c r="C2" s="361"/>
      <c r="D2" s="361"/>
      <c r="E2" s="361"/>
    </row>
    <row r="3" spans="1:5" s="15" customFormat="1" ht="17.25" customHeight="1" thickBot="1">
      <c r="A3" s="39"/>
      <c r="B3" s="39"/>
      <c r="C3" s="39"/>
      <c r="D3" s="104"/>
      <c r="E3" s="104"/>
    </row>
    <row r="4" spans="1:5" s="17" customFormat="1" ht="25.5" customHeight="1">
      <c r="A4" s="352"/>
      <c r="B4" s="362" t="s">
        <v>93</v>
      </c>
      <c r="C4" s="364" t="s">
        <v>104</v>
      </c>
      <c r="D4" s="366" t="s">
        <v>54</v>
      </c>
      <c r="E4" s="367"/>
    </row>
    <row r="5" spans="1:5" s="17" customFormat="1" ht="37.5" customHeight="1" thickBot="1">
      <c r="A5" s="353"/>
      <c r="B5" s="363"/>
      <c r="C5" s="365"/>
      <c r="D5" s="191" t="s">
        <v>56</v>
      </c>
      <c r="E5" s="105" t="s">
        <v>2</v>
      </c>
    </row>
    <row r="6" spans="1:7" s="22" customFormat="1" ht="34.5" customHeight="1" thickBot="1">
      <c r="A6" s="71" t="s">
        <v>67</v>
      </c>
      <c r="B6" s="222">
        <v>3617</v>
      </c>
      <c r="C6" s="223">
        <f>SUM(C7:C15)</f>
        <v>2124</v>
      </c>
      <c r="D6" s="106">
        <f>C6-B6</f>
        <v>-1493</v>
      </c>
      <c r="E6" s="107">
        <f>ROUND(C6/B6*100,1)</f>
        <v>58.7</v>
      </c>
      <c r="G6" s="23"/>
    </row>
    <row r="7" spans="1:11" ht="51" customHeight="1">
      <c r="A7" s="72" t="s">
        <v>44</v>
      </c>
      <c r="B7" s="220">
        <v>461</v>
      </c>
      <c r="C7" s="201">
        <v>369</v>
      </c>
      <c r="D7" s="149">
        <f aca="true" t="shared" si="0" ref="D7:D15">C7-B7</f>
        <v>-92</v>
      </c>
      <c r="E7" s="109">
        <f aca="true" t="shared" si="1" ref="E7:E15">ROUND(C7/B7*100,1)</f>
        <v>80</v>
      </c>
      <c r="G7" s="23"/>
      <c r="H7" s="24"/>
      <c r="K7" s="24"/>
    </row>
    <row r="8" spans="1:11" ht="35.25" customHeight="1">
      <c r="A8" s="73" t="s">
        <v>45</v>
      </c>
      <c r="B8" s="201">
        <v>634</v>
      </c>
      <c r="C8" s="202">
        <v>225</v>
      </c>
      <c r="D8" s="149">
        <f t="shared" si="0"/>
        <v>-409</v>
      </c>
      <c r="E8" s="109">
        <f t="shared" si="1"/>
        <v>35.5</v>
      </c>
      <c r="G8" s="23"/>
      <c r="H8" s="24"/>
      <c r="K8" s="24"/>
    </row>
    <row r="9" spans="1:11" s="20" customFormat="1" ht="25.5" customHeight="1">
      <c r="A9" s="73" t="s">
        <v>46</v>
      </c>
      <c r="B9" s="201">
        <v>1156</v>
      </c>
      <c r="C9" s="202">
        <v>195</v>
      </c>
      <c r="D9" s="149">
        <f t="shared" si="0"/>
        <v>-961</v>
      </c>
      <c r="E9" s="109">
        <f t="shared" si="1"/>
        <v>16.9</v>
      </c>
      <c r="F9" s="19"/>
      <c r="G9" s="23"/>
      <c r="H9" s="24"/>
      <c r="I9" s="19"/>
      <c r="K9" s="24"/>
    </row>
    <row r="10" spans="1:11" ht="36.75" customHeight="1">
      <c r="A10" s="73" t="s">
        <v>47</v>
      </c>
      <c r="B10" s="201">
        <v>139</v>
      </c>
      <c r="C10" s="202">
        <v>125</v>
      </c>
      <c r="D10" s="149">
        <f t="shared" si="0"/>
        <v>-14</v>
      </c>
      <c r="E10" s="109">
        <f t="shared" si="1"/>
        <v>89.9</v>
      </c>
      <c r="G10" s="23"/>
      <c r="H10" s="24"/>
      <c r="K10" s="24"/>
    </row>
    <row r="11" spans="1:11" ht="28.5" customHeight="1">
      <c r="A11" s="73" t="s">
        <v>48</v>
      </c>
      <c r="B11" s="201">
        <v>526</v>
      </c>
      <c r="C11" s="202">
        <v>387</v>
      </c>
      <c r="D11" s="149">
        <f t="shared" si="0"/>
        <v>-139</v>
      </c>
      <c r="E11" s="109">
        <f t="shared" si="1"/>
        <v>73.6</v>
      </c>
      <c r="G11" s="23"/>
      <c r="H11" s="24"/>
      <c r="K11" s="24"/>
    </row>
    <row r="12" spans="1:11" ht="59.25" customHeight="1">
      <c r="A12" s="73" t="s">
        <v>49</v>
      </c>
      <c r="B12" s="201">
        <v>0</v>
      </c>
      <c r="C12" s="202">
        <v>23</v>
      </c>
      <c r="D12" s="149">
        <f t="shared" si="0"/>
        <v>23</v>
      </c>
      <c r="E12" s="109"/>
      <c r="G12" s="23"/>
      <c r="H12" s="24"/>
      <c r="K12" s="24"/>
    </row>
    <row r="13" spans="1:18" ht="30.75" customHeight="1">
      <c r="A13" s="73" t="s">
        <v>50</v>
      </c>
      <c r="B13" s="201">
        <v>115</v>
      </c>
      <c r="C13" s="202">
        <v>369</v>
      </c>
      <c r="D13" s="149">
        <f t="shared" si="0"/>
        <v>254</v>
      </c>
      <c r="E13" s="109">
        <f t="shared" si="1"/>
        <v>320.9</v>
      </c>
      <c r="G13" s="23"/>
      <c r="H13" s="24"/>
      <c r="K13" s="24"/>
      <c r="R13" s="25"/>
    </row>
    <row r="14" spans="1:18" ht="75" customHeight="1">
      <c r="A14" s="73" t="s">
        <v>51</v>
      </c>
      <c r="B14" s="201">
        <v>197</v>
      </c>
      <c r="C14" s="202">
        <v>190</v>
      </c>
      <c r="D14" s="149">
        <f t="shared" si="0"/>
        <v>-7</v>
      </c>
      <c r="E14" s="109">
        <f t="shared" si="1"/>
        <v>96.4</v>
      </c>
      <c r="G14" s="23"/>
      <c r="H14" s="24"/>
      <c r="K14" s="24"/>
      <c r="R14" s="25"/>
    </row>
    <row r="15" spans="1:18" ht="33" customHeight="1" thickBot="1">
      <c r="A15" s="74" t="s">
        <v>52</v>
      </c>
      <c r="B15" s="221">
        <v>389</v>
      </c>
      <c r="C15" s="203">
        <v>241</v>
      </c>
      <c r="D15" s="149">
        <f t="shared" si="0"/>
        <v>-148</v>
      </c>
      <c r="E15" s="109">
        <f t="shared" si="1"/>
        <v>62</v>
      </c>
      <c r="G15" s="23"/>
      <c r="H15" s="24"/>
      <c r="K15" s="24"/>
      <c r="R15" s="25"/>
    </row>
    <row r="16" spans="1:18" ht="12.75">
      <c r="A16" s="21"/>
      <c r="B16" s="21"/>
      <c r="C16" s="21"/>
      <c r="D16" s="102"/>
      <c r="R16" s="25"/>
    </row>
    <row r="17" spans="1:18" ht="12.75">
      <c r="A17" s="21"/>
      <c r="B17" s="21"/>
      <c r="C17" s="21"/>
      <c r="D17" s="102"/>
      <c r="R17" s="25"/>
    </row>
    <row r="18" ht="12.75">
      <c r="R18" s="25"/>
    </row>
    <row r="19" ht="12.75">
      <c r="R19" s="25"/>
    </row>
    <row r="20" ht="12.75">
      <c r="R20" s="25"/>
    </row>
    <row r="21" ht="12.75">
      <c r="R21" s="2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73" zoomScaleNormal="89" zoomScaleSheetLayoutView="73" zoomScalePageLayoutView="0" workbookViewId="0" topLeftCell="A1">
      <pane xSplit="1" ySplit="4" topLeftCell="B32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L17" sqref="L17"/>
    </sheetView>
  </sheetViews>
  <sheetFormatPr defaultColWidth="9.140625" defaultRowHeight="15"/>
  <cols>
    <col min="1" max="1" width="71.7109375" style="2" customWidth="1"/>
    <col min="2" max="3" width="11.7109375" style="6" customWidth="1"/>
    <col min="4" max="4" width="9.140625" style="6" customWidth="1"/>
    <col min="5" max="5" width="10.57421875" style="6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1" customHeight="1">
      <c r="A1" s="373" t="s">
        <v>91</v>
      </c>
      <c r="B1" s="373"/>
      <c r="C1" s="373"/>
      <c r="D1" s="373"/>
      <c r="E1" s="373"/>
    </row>
    <row r="2" spans="1:5" ht="21.75" customHeight="1" thickBot="1">
      <c r="A2" s="374" t="s">
        <v>172</v>
      </c>
      <c r="B2" s="374"/>
      <c r="C2" s="374"/>
      <c r="D2" s="374"/>
      <c r="E2" s="374"/>
    </row>
    <row r="3" spans="1:6" ht="18" customHeight="1">
      <c r="A3" s="375" t="s">
        <v>0</v>
      </c>
      <c r="B3" s="377" t="s">
        <v>93</v>
      </c>
      <c r="C3" s="379" t="s">
        <v>104</v>
      </c>
      <c r="D3" s="381" t="s">
        <v>1</v>
      </c>
      <c r="E3" s="382"/>
      <c r="F3" s="2"/>
    </row>
    <row r="4" spans="1:6" ht="27.75" customHeight="1">
      <c r="A4" s="376"/>
      <c r="B4" s="378"/>
      <c r="C4" s="380"/>
      <c r="D4" s="255" t="s">
        <v>2</v>
      </c>
      <c r="E4" s="256" t="s">
        <v>3</v>
      </c>
      <c r="F4" s="2"/>
    </row>
    <row r="5" spans="1:6" ht="18">
      <c r="A5" s="206" t="s">
        <v>109</v>
      </c>
      <c r="B5" s="257">
        <v>30.172</v>
      </c>
      <c r="C5" s="257">
        <v>27.123</v>
      </c>
      <c r="D5" s="258">
        <f>ROUND(C5/B5*100,1)</f>
        <v>89.9</v>
      </c>
      <c r="E5" s="259">
        <f>C5-B5</f>
        <v>-3.0489999999999995</v>
      </c>
      <c r="F5" s="1" t="s">
        <v>4</v>
      </c>
    </row>
    <row r="6" spans="1:5" ht="18">
      <c r="A6" s="295" t="s">
        <v>110</v>
      </c>
      <c r="B6" s="260">
        <v>18.412</v>
      </c>
      <c r="C6" s="260">
        <v>16.3</v>
      </c>
      <c r="D6" s="261">
        <f>ROUND(C6/B6*100,1)</f>
        <v>88.5</v>
      </c>
      <c r="E6" s="262">
        <f>C6-B6</f>
        <v>-2.1119999999999983</v>
      </c>
    </row>
    <row r="7" spans="1:7" ht="38.25" customHeight="1">
      <c r="A7" s="296" t="s">
        <v>111</v>
      </c>
      <c r="B7" s="257">
        <v>16.504</v>
      </c>
      <c r="C7" s="263">
        <v>17.333</v>
      </c>
      <c r="D7" s="258">
        <f>ROUND(C7/B7*100,1)</f>
        <v>105</v>
      </c>
      <c r="E7" s="264">
        <f>C7-B7</f>
        <v>0.8289999999999971</v>
      </c>
      <c r="F7" s="3"/>
      <c r="G7" s="4"/>
    </row>
    <row r="8" spans="1:7" ht="21">
      <c r="A8" s="297" t="s">
        <v>112</v>
      </c>
      <c r="B8" s="265">
        <v>6.59</v>
      </c>
      <c r="C8" s="266">
        <v>7.591</v>
      </c>
      <c r="D8" s="267">
        <f>ROUND(C8/B8*100,1)</f>
        <v>115.2</v>
      </c>
      <c r="E8" s="268">
        <f>C8-B8</f>
        <v>1.0010000000000003</v>
      </c>
      <c r="F8" s="3"/>
      <c r="G8" s="4"/>
    </row>
    <row r="9" spans="1:7" ht="33">
      <c r="A9" s="298" t="s">
        <v>113</v>
      </c>
      <c r="B9" s="269">
        <v>39.9</v>
      </c>
      <c r="C9" s="270">
        <f>C8/C7*100</f>
        <v>43.79507298217274</v>
      </c>
      <c r="D9" s="369" t="s">
        <v>171</v>
      </c>
      <c r="E9" s="370"/>
      <c r="F9" s="3"/>
      <c r="G9" s="4"/>
    </row>
    <row r="10" spans="1:7" ht="33">
      <c r="A10" s="299" t="s">
        <v>114</v>
      </c>
      <c r="B10" s="265">
        <v>9.421</v>
      </c>
      <c r="C10" s="265">
        <v>9.32</v>
      </c>
      <c r="D10" s="261">
        <f>ROUND(C10/B10*100,1)</f>
        <v>98.9</v>
      </c>
      <c r="E10" s="271">
        <f>C10-B10</f>
        <v>-0.10099999999999909</v>
      </c>
      <c r="F10" s="3"/>
      <c r="G10" s="4"/>
    </row>
    <row r="11" spans="1:7" ht="23.25" customHeight="1">
      <c r="A11" s="300" t="s">
        <v>115</v>
      </c>
      <c r="B11" s="272">
        <v>105</v>
      </c>
      <c r="C11" s="273">
        <v>117</v>
      </c>
      <c r="D11" s="261">
        <f>ROUND(C11/B11*100,1)</f>
        <v>111.4</v>
      </c>
      <c r="E11" s="274">
        <f>C11-B11</f>
        <v>12</v>
      </c>
      <c r="F11" s="3"/>
      <c r="G11" s="4"/>
    </row>
    <row r="12" spans="1:7" ht="23.25" customHeight="1">
      <c r="A12" s="295" t="s">
        <v>116</v>
      </c>
      <c r="B12" s="273">
        <v>609</v>
      </c>
      <c r="C12" s="273">
        <v>733</v>
      </c>
      <c r="D12" s="261">
        <f>ROUND(C12/B12*100,1)</f>
        <v>120.4</v>
      </c>
      <c r="E12" s="275">
        <f>C12-B12</f>
        <v>124</v>
      </c>
      <c r="F12" s="5"/>
      <c r="G12" s="4"/>
    </row>
    <row r="13" spans="1:7" ht="18">
      <c r="A13" s="301" t="s">
        <v>117</v>
      </c>
      <c r="B13" s="276">
        <v>32.9</v>
      </c>
      <c r="C13" s="276">
        <v>35.9</v>
      </c>
      <c r="D13" s="369" t="s">
        <v>173</v>
      </c>
      <c r="E13" s="370"/>
      <c r="F13" s="5"/>
      <c r="G13" s="4"/>
    </row>
    <row r="14" spans="1:5" ht="21" customHeight="1">
      <c r="A14" s="207" t="s">
        <v>118</v>
      </c>
      <c r="B14" s="266">
        <v>6.293</v>
      </c>
      <c r="C14" s="265">
        <v>5.751</v>
      </c>
      <c r="D14" s="261">
        <f>ROUND(C14/B14*100,1)</f>
        <v>91.4</v>
      </c>
      <c r="E14" s="262">
        <f>C14-B14</f>
        <v>-0.5419999999999998</v>
      </c>
    </row>
    <row r="15" spans="1:5" ht="27" customHeight="1">
      <c r="A15" s="302" t="s">
        <v>119</v>
      </c>
      <c r="B15" s="276">
        <v>86.2</v>
      </c>
      <c r="C15" s="276">
        <v>91</v>
      </c>
      <c r="D15" s="369" t="s">
        <v>175</v>
      </c>
      <c r="E15" s="370"/>
    </row>
    <row r="16" spans="1:9" ht="18.75" customHeight="1">
      <c r="A16" s="296" t="s">
        <v>120</v>
      </c>
      <c r="B16" s="277">
        <v>1.045</v>
      </c>
      <c r="C16" s="277">
        <v>1.08</v>
      </c>
      <c r="D16" s="261">
        <f>ROUND(C16/B16*100,1)</f>
        <v>103.3</v>
      </c>
      <c r="E16" s="278">
        <f>C16-B16</f>
        <v>0.03500000000000014</v>
      </c>
      <c r="H16" s="368"/>
      <c r="I16" s="368"/>
    </row>
    <row r="17" spans="1:5" ht="24.75" customHeight="1">
      <c r="A17" s="302" t="s">
        <v>121</v>
      </c>
      <c r="B17" s="276">
        <v>85.7</v>
      </c>
      <c r="C17" s="279">
        <v>89.9</v>
      </c>
      <c r="D17" s="369" t="s">
        <v>174</v>
      </c>
      <c r="E17" s="370"/>
    </row>
    <row r="18" spans="1:5" ht="19.5" customHeight="1">
      <c r="A18" s="207" t="s">
        <v>125</v>
      </c>
      <c r="B18" s="273">
        <v>42</v>
      </c>
      <c r="C18" s="272">
        <v>76</v>
      </c>
      <c r="D18" s="261">
        <f>ROUND(C18/B18*100,1)</f>
        <v>181</v>
      </c>
      <c r="E18" s="280">
        <f>C18-B18</f>
        <v>34</v>
      </c>
    </row>
    <row r="19" spans="1:6" ht="35.25" customHeight="1">
      <c r="A19" s="206" t="s">
        <v>124</v>
      </c>
      <c r="B19" s="263">
        <v>12.252</v>
      </c>
      <c r="C19" s="281">
        <v>12.633</v>
      </c>
      <c r="D19" s="261">
        <f aca="true" t="shared" si="0" ref="D19:D24">ROUND(C19/B19*100,1)</f>
        <v>103.1</v>
      </c>
      <c r="E19" s="262">
        <f aca="true" t="shared" si="1" ref="E19:E24">C19-B19</f>
        <v>0.38099999999999845</v>
      </c>
      <c r="F19" s="6"/>
    </row>
    <row r="20" spans="1:6" ht="18.75" customHeight="1">
      <c r="A20" s="303" t="s">
        <v>127</v>
      </c>
      <c r="B20" s="282">
        <v>12.24</v>
      </c>
      <c r="C20" s="282">
        <v>12.577</v>
      </c>
      <c r="D20" s="261">
        <f t="shared" si="0"/>
        <v>102.8</v>
      </c>
      <c r="E20" s="262">
        <f t="shared" si="1"/>
        <v>0.33699999999999974</v>
      </c>
      <c r="F20" s="6"/>
    </row>
    <row r="21" spans="1:6" ht="35.25" customHeight="1">
      <c r="A21" s="208" t="s">
        <v>128</v>
      </c>
      <c r="B21" s="263">
        <v>90.097</v>
      </c>
      <c r="C21" s="281">
        <v>125.968</v>
      </c>
      <c r="D21" s="261">
        <f t="shared" si="0"/>
        <v>139.8</v>
      </c>
      <c r="E21" s="262">
        <f t="shared" si="1"/>
        <v>35.87100000000001</v>
      </c>
      <c r="F21" s="6"/>
    </row>
    <row r="22" spans="1:6" ht="19.5" customHeight="1">
      <c r="A22" s="303" t="s">
        <v>127</v>
      </c>
      <c r="B22" s="283">
        <v>28.088</v>
      </c>
      <c r="C22" s="283">
        <v>24.98</v>
      </c>
      <c r="D22" s="261">
        <f t="shared" si="0"/>
        <v>88.9</v>
      </c>
      <c r="E22" s="262">
        <f t="shared" si="1"/>
        <v>-3.1080000000000005</v>
      </c>
      <c r="F22" s="6"/>
    </row>
    <row r="23" spans="1:6" ht="18" customHeight="1">
      <c r="A23" s="208" t="s">
        <v>126</v>
      </c>
      <c r="B23" s="263">
        <v>21.23</v>
      </c>
      <c r="C23" s="281">
        <v>19.913</v>
      </c>
      <c r="D23" s="261">
        <f t="shared" si="0"/>
        <v>93.8</v>
      </c>
      <c r="E23" s="262">
        <f t="shared" si="1"/>
        <v>-1.3170000000000002</v>
      </c>
      <c r="F23" s="6"/>
    </row>
    <row r="24" spans="1:6" ht="19.5" customHeight="1">
      <c r="A24" s="208" t="s">
        <v>129</v>
      </c>
      <c r="B24" s="284">
        <v>1.518</v>
      </c>
      <c r="C24" s="284">
        <v>0.999</v>
      </c>
      <c r="D24" s="261">
        <f t="shared" si="0"/>
        <v>65.8</v>
      </c>
      <c r="E24" s="262">
        <f t="shared" si="1"/>
        <v>-0.519</v>
      </c>
      <c r="F24" s="6"/>
    </row>
    <row r="25" spans="1:6" ht="18" customHeight="1">
      <c r="A25" s="296" t="s">
        <v>130</v>
      </c>
      <c r="B25" s="279">
        <v>5</v>
      </c>
      <c r="C25" s="279">
        <v>3.7</v>
      </c>
      <c r="D25" s="371" t="s">
        <v>141</v>
      </c>
      <c r="E25" s="372"/>
      <c r="F25" s="6"/>
    </row>
    <row r="26" spans="1:6" ht="35.25" customHeight="1">
      <c r="A26" s="208" t="s">
        <v>131</v>
      </c>
      <c r="B26" s="277">
        <v>25.6</v>
      </c>
      <c r="C26" s="285">
        <v>25.6</v>
      </c>
      <c r="D26" s="369" t="s">
        <v>176</v>
      </c>
      <c r="E26" s="370"/>
      <c r="F26" s="6"/>
    </row>
    <row r="27" spans="1:6" ht="34.5">
      <c r="A27" s="206" t="s">
        <v>122</v>
      </c>
      <c r="B27" s="257">
        <v>5.274</v>
      </c>
      <c r="C27" s="257">
        <v>5.416</v>
      </c>
      <c r="D27" s="258">
        <f>ROUND(C27/B27*100,1)</f>
        <v>102.7</v>
      </c>
      <c r="E27" s="264">
        <f>C27-B27</f>
        <v>0.14200000000000035</v>
      </c>
      <c r="F27" s="7"/>
    </row>
    <row r="28" spans="1:11" ht="19.5" customHeight="1">
      <c r="A28" s="206" t="s">
        <v>123</v>
      </c>
      <c r="B28" s="263">
        <v>21.954</v>
      </c>
      <c r="C28" s="263">
        <v>22.4</v>
      </c>
      <c r="D28" s="258">
        <f>ROUND(C28/B28*100,1)</f>
        <v>102</v>
      </c>
      <c r="E28" s="304">
        <f>C28-B28</f>
        <v>0.44599999999999795</v>
      </c>
      <c r="F28" s="7"/>
      <c r="K28" s="6"/>
    </row>
    <row r="29" spans="1:6" ht="20.25" customHeight="1">
      <c r="A29" s="305" t="s">
        <v>132</v>
      </c>
      <c r="B29" s="286">
        <v>21.297</v>
      </c>
      <c r="C29" s="286">
        <v>21.635</v>
      </c>
      <c r="D29" s="258">
        <f>ROUND(C29/B29*100,1)</f>
        <v>101.6</v>
      </c>
      <c r="E29" s="264">
        <f>C29-B29</f>
        <v>0.33800000000000097</v>
      </c>
      <c r="F29" s="7"/>
    </row>
    <row r="30" spans="1:6" ht="20.25" customHeight="1">
      <c r="A30" s="296" t="s">
        <v>133</v>
      </c>
      <c r="B30" s="286">
        <v>15.967</v>
      </c>
      <c r="C30" s="286">
        <v>16.689</v>
      </c>
      <c r="D30" s="258">
        <f>ROUND(C30/B30*100,1)</f>
        <v>104.5</v>
      </c>
      <c r="E30" s="264">
        <f>C30-B30</f>
        <v>0.7219999999999995</v>
      </c>
      <c r="F30" s="7"/>
    </row>
    <row r="31" spans="1:6" ht="20.25" customHeight="1">
      <c r="A31" s="302" t="s">
        <v>134</v>
      </c>
      <c r="B31" s="286">
        <v>72.7</v>
      </c>
      <c r="C31" s="286">
        <v>74.5</v>
      </c>
      <c r="D31" s="371" t="s">
        <v>177</v>
      </c>
      <c r="E31" s="372"/>
      <c r="F31" s="7"/>
    </row>
    <row r="32" spans="1:5" ht="9" customHeight="1">
      <c r="A32" s="384" t="s">
        <v>98</v>
      </c>
      <c r="B32" s="385"/>
      <c r="C32" s="385"/>
      <c r="D32" s="385"/>
      <c r="E32" s="386"/>
    </row>
    <row r="33" spans="1:5" ht="14.25" customHeight="1">
      <c r="A33" s="384"/>
      <c r="B33" s="385"/>
      <c r="C33" s="385"/>
      <c r="D33" s="385"/>
      <c r="E33" s="386"/>
    </row>
    <row r="34" spans="1:5" ht="12.75" customHeight="1">
      <c r="A34" s="387" t="s">
        <v>0</v>
      </c>
      <c r="B34" s="388" t="s">
        <v>178</v>
      </c>
      <c r="C34" s="388" t="s">
        <v>179</v>
      </c>
      <c r="D34" s="389" t="s">
        <v>1</v>
      </c>
      <c r="E34" s="390"/>
    </row>
    <row r="35" spans="1:5" ht="32.25" customHeight="1">
      <c r="A35" s="387"/>
      <c r="B35" s="388"/>
      <c r="C35" s="388"/>
      <c r="D35" s="255" t="s">
        <v>2</v>
      </c>
      <c r="E35" s="287" t="s">
        <v>5</v>
      </c>
    </row>
    <row r="36" spans="1:8" ht="18" customHeight="1">
      <c r="A36" s="206" t="s">
        <v>135</v>
      </c>
      <c r="B36" s="263">
        <v>12.545</v>
      </c>
      <c r="C36" s="257">
        <v>10.451</v>
      </c>
      <c r="D36" s="258">
        <f aca="true" t="shared" si="2" ref="D36:D41">ROUND(C36/B36*100,1)</f>
        <v>83.3</v>
      </c>
      <c r="E36" s="259">
        <f>C36-B36</f>
        <v>-2.0939999999999994</v>
      </c>
      <c r="G36" s="8"/>
      <c r="H36" s="8"/>
    </row>
    <row r="37" spans="1:5" ht="18">
      <c r="A37" s="206" t="s">
        <v>136</v>
      </c>
      <c r="B37" s="263">
        <v>9.377</v>
      </c>
      <c r="C37" s="257">
        <v>8.35</v>
      </c>
      <c r="D37" s="258">
        <f t="shared" si="2"/>
        <v>89</v>
      </c>
      <c r="E37" s="264">
        <f>C37-B37</f>
        <v>-1.027000000000001</v>
      </c>
    </row>
    <row r="38" spans="1:5" ht="38.25" customHeight="1">
      <c r="A38" s="206" t="s">
        <v>137</v>
      </c>
      <c r="B38" s="288">
        <v>2748</v>
      </c>
      <c r="C38" s="289">
        <v>3557</v>
      </c>
      <c r="D38" s="261">
        <f t="shared" si="2"/>
        <v>129.4</v>
      </c>
      <c r="E38" s="290" t="s">
        <v>180</v>
      </c>
    </row>
    <row r="39" spans="1:5" ht="21" customHeight="1">
      <c r="A39" s="206" t="s">
        <v>138</v>
      </c>
      <c r="B39" s="257">
        <v>1.887</v>
      </c>
      <c r="C39" s="257">
        <v>3.476</v>
      </c>
      <c r="D39" s="258">
        <f t="shared" si="2"/>
        <v>184.2</v>
      </c>
      <c r="E39" s="291">
        <f>C39-B39</f>
        <v>1.589</v>
      </c>
    </row>
    <row r="40" spans="1:5" ht="34.5">
      <c r="A40" s="206" t="s">
        <v>139</v>
      </c>
      <c r="B40" s="292" t="s">
        <v>108</v>
      </c>
      <c r="C40" s="257">
        <v>1.113</v>
      </c>
      <c r="D40" s="292" t="s">
        <v>108</v>
      </c>
      <c r="E40" s="306" t="s">
        <v>108</v>
      </c>
    </row>
    <row r="41" spans="1:10" ht="37.5" customHeight="1">
      <c r="A41" s="209" t="s">
        <v>101</v>
      </c>
      <c r="B41" s="289">
        <v>5177</v>
      </c>
      <c r="C41" s="289">
        <v>6965</v>
      </c>
      <c r="D41" s="293">
        <f t="shared" si="2"/>
        <v>134.5</v>
      </c>
      <c r="E41" s="290" t="s">
        <v>181</v>
      </c>
      <c r="G41" s="7"/>
      <c r="I41" s="7"/>
      <c r="J41" s="9"/>
    </row>
    <row r="42" spans="1:5" ht="19.5" customHeight="1" thickBot="1">
      <c r="A42" s="210" t="s">
        <v>140</v>
      </c>
      <c r="B42" s="294">
        <v>7</v>
      </c>
      <c r="C42" s="294">
        <f>C36/C39</f>
        <v>3.0066168009205985</v>
      </c>
      <c r="D42" s="391" t="s">
        <v>142</v>
      </c>
      <c r="E42" s="392"/>
    </row>
    <row r="43" spans="1:5" ht="33" customHeight="1">
      <c r="A43" s="383"/>
      <c r="B43" s="383"/>
      <c r="C43" s="383"/>
      <c r="D43" s="383"/>
      <c r="E43" s="383"/>
    </row>
  </sheetData>
  <sheetProtection/>
  <mergeCells count="21">
    <mergeCell ref="A43:E43"/>
    <mergeCell ref="A32:E33"/>
    <mergeCell ref="A34:A35"/>
    <mergeCell ref="B34:B35"/>
    <mergeCell ref="C34:C35"/>
    <mergeCell ref="D34:E34"/>
    <mergeCell ref="D42:E42"/>
    <mergeCell ref="D9:E9"/>
    <mergeCell ref="A1:E1"/>
    <mergeCell ref="A2:E2"/>
    <mergeCell ref="A3:A4"/>
    <mergeCell ref="B3:B4"/>
    <mergeCell ref="C3:C4"/>
    <mergeCell ref="D3:E3"/>
    <mergeCell ref="H16:I16"/>
    <mergeCell ref="D13:E13"/>
    <mergeCell ref="D17:E17"/>
    <mergeCell ref="D25:E25"/>
    <mergeCell ref="D26:E26"/>
    <mergeCell ref="D31:E31"/>
    <mergeCell ref="D15:E15"/>
  </mergeCells>
  <printOptions horizontalCentered="1"/>
  <pageMargins left="0" right="0" top="0.3937007874015748" bottom="0" header="0" footer="0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144"/>
  <sheetViews>
    <sheetView tabSelected="1" view="pageBreakPreview" zoomScale="68" zoomScaleNormal="75" zoomScaleSheetLayoutView="68" zoomScalePageLayoutView="0" workbookViewId="0" topLeftCell="A1">
      <pane xSplit="1" ySplit="7" topLeftCell="B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8" sqref="A8:BP8"/>
    </sheetView>
  </sheetViews>
  <sheetFormatPr defaultColWidth="9.140625" defaultRowHeight="15"/>
  <cols>
    <col min="1" max="1" width="26.140625" style="54" customWidth="1"/>
    <col min="2" max="8" width="9.421875" style="54" customWidth="1"/>
    <col min="9" max="9" width="7.8515625" style="54" customWidth="1"/>
    <col min="10" max="11" width="8.28125" style="54" customWidth="1"/>
    <col min="12" max="20" width="9.421875" style="54" customWidth="1"/>
    <col min="21" max="22" width="7.8515625" style="54" customWidth="1"/>
    <col min="23" max="23" width="8.28125" style="54" customWidth="1"/>
    <col min="24" max="24" width="6.7109375" style="54" customWidth="1"/>
    <col min="25" max="25" width="10.00390625" style="54" customWidth="1"/>
    <col min="26" max="26" width="10.28125" style="54" customWidth="1"/>
    <col min="27" max="27" width="9.421875" style="54" customWidth="1"/>
    <col min="28" max="28" width="9.28125" style="54" customWidth="1"/>
    <col min="29" max="32" width="9.421875" style="54" customWidth="1"/>
    <col min="33" max="33" width="8.57421875" style="54" customWidth="1"/>
    <col min="34" max="34" width="9.28125" style="54" customWidth="1"/>
    <col min="35" max="35" width="10.140625" style="54" customWidth="1"/>
    <col min="36" max="36" width="9.7109375" style="54" customWidth="1"/>
    <col min="37" max="38" width="8.28125" style="54" customWidth="1"/>
    <col min="39" max="39" width="8.421875" style="54" customWidth="1"/>
    <col min="40" max="40" width="8.28125" style="54" customWidth="1"/>
    <col min="41" max="42" width="8.140625" style="54" customWidth="1"/>
    <col min="43" max="43" width="8.28125" style="54" customWidth="1"/>
    <col min="44" max="44" width="7.140625" style="54" customWidth="1"/>
    <col min="45" max="47" width="9.421875" style="54" customWidth="1"/>
    <col min="48" max="48" width="8.7109375" style="54" customWidth="1"/>
    <col min="49" max="50" width="9.421875" style="54" customWidth="1"/>
    <col min="51" max="51" width="8.421875" style="54" customWidth="1"/>
    <col min="52" max="54" width="9.421875" style="54" customWidth="1"/>
    <col min="55" max="56" width="8.28125" style="54" customWidth="1"/>
    <col min="57" max="58" width="9.421875" style="54" customWidth="1"/>
    <col min="59" max="59" width="9.7109375" style="54" customWidth="1"/>
    <col min="60" max="61" width="8.7109375" style="54" customWidth="1"/>
    <col min="62" max="62" width="9.421875" style="54" customWidth="1"/>
    <col min="63" max="63" width="7.7109375" style="54" customWidth="1"/>
    <col min="64" max="64" width="8.7109375" style="54" customWidth="1"/>
    <col min="65" max="68" width="9.140625" style="54" customWidth="1"/>
    <col min="69" max="16384" width="9.140625" style="10" customWidth="1"/>
  </cols>
  <sheetData>
    <row r="1" spans="1:64" ht="21.75" customHeight="1">
      <c r="A1" s="53"/>
      <c r="B1" s="434" t="s">
        <v>92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6"/>
      <c r="AP1" s="76"/>
      <c r="AQ1" s="76"/>
      <c r="AR1" s="76"/>
      <c r="AS1" s="76"/>
      <c r="AT1" s="76"/>
      <c r="AU1" s="76"/>
      <c r="AW1" s="77"/>
      <c r="AY1" s="77"/>
      <c r="AZ1" s="77"/>
      <c r="BB1" s="78"/>
      <c r="BG1" s="78"/>
      <c r="BH1" s="78"/>
      <c r="BL1" s="78"/>
    </row>
    <row r="2" spans="1:68" ht="21.75" customHeight="1" thickBot="1">
      <c r="A2" s="55"/>
      <c r="B2" s="435" t="s">
        <v>182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80"/>
      <c r="AL2" s="79"/>
      <c r="AM2" s="180"/>
      <c r="AN2" s="181" t="s">
        <v>6</v>
      </c>
      <c r="AO2" s="81"/>
      <c r="AP2" s="81"/>
      <c r="AS2" s="81"/>
      <c r="AT2" s="81"/>
      <c r="AU2" s="81"/>
      <c r="AV2" s="81"/>
      <c r="AW2" s="56"/>
      <c r="AX2" s="56"/>
      <c r="AY2" s="56"/>
      <c r="AZ2" s="56"/>
      <c r="BB2" s="406" t="s">
        <v>102</v>
      </c>
      <c r="BC2" s="406"/>
      <c r="BD2" s="406"/>
      <c r="BE2" s="78"/>
      <c r="BN2" s="406" t="s">
        <v>102</v>
      </c>
      <c r="BO2" s="406"/>
      <c r="BP2" s="406"/>
    </row>
    <row r="3" spans="1:68" s="182" customFormat="1" ht="15.75" customHeight="1">
      <c r="A3" s="419"/>
      <c r="B3" s="422" t="s">
        <v>7</v>
      </c>
      <c r="C3" s="407"/>
      <c r="D3" s="407"/>
      <c r="E3" s="407"/>
      <c r="F3" s="393" t="s">
        <v>8</v>
      </c>
      <c r="G3" s="426"/>
      <c r="H3" s="426"/>
      <c r="I3" s="427"/>
      <c r="J3" s="393" t="s">
        <v>9</v>
      </c>
      <c r="K3" s="426"/>
      <c r="L3" s="426"/>
      <c r="M3" s="427"/>
      <c r="N3" s="393" t="s">
        <v>95</v>
      </c>
      <c r="O3" s="426"/>
      <c r="P3" s="426"/>
      <c r="Q3" s="427"/>
      <c r="R3" s="393" t="s">
        <v>106</v>
      </c>
      <c r="S3" s="394"/>
      <c r="T3" s="395"/>
      <c r="U3" s="407" t="s">
        <v>10</v>
      </c>
      <c r="V3" s="407"/>
      <c r="W3" s="407"/>
      <c r="X3" s="407"/>
      <c r="Y3" s="407" t="s">
        <v>94</v>
      </c>
      <c r="Z3" s="407"/>
      <c r="AA3" s="407"/>
      <c r="AB3" s="407"/>
      <c r="AC3" s="407" t="s">
        <v>11</v>
      </c>
      <c r="AD3" s="407"/>
      <c r="AE3" s="407"/>
      <c r="AF3" s="407"/>
      <c r="AG3" s="407" t="s">
        <v>12</v>
      </c>
      <c r="AH3" s="407"/>
      <c r="AI3" s="407"/>
      <c r="AJ3" s="407"/>
      <c r="AK3" s="407" t="s">
        <v>13</v>
      </c>
      <c r="AL3" s="407"/>
      <c r="AM3" s="407"/>
      <c r="AN3" s="407"/>
      <c r="AO3" s="415" t="s">
        <v>14</v>
      </c>
      <c r="AP3" s="415"/>
      <c r="AQ3" s="415"/>
      <c r="AR3" s="415"/>
      <c r="AS3" s="407" t="s">
        <v>15</v>
      </c>
      <c r="AT3" s="407"/>
      <c r="AU3" s="407"/>
      <c r="AV3" s="407"/>
      <c r="AW3" s="407" t="s">
        <v>16</v>
      </c>
      <c r="AX3" s="407"/>
      <c r="AY3" s="407"/>
      <c r="AZ3" s="407"/>
      <c r="BA3" s="407" t="s">
        <v>17</v>
      </c>
      <c r="BB3" s="407"/>
      <c r="BC3" s="407"/>
      <c r="BD3" s="407"/>
      <c r="BE3" s="407" t="s">
        <v>183</v>
      </c>
      <c r="BF3" s="407"/>
      <c r="BG3" s="407"/>
      <c r="BH3" s="407" t="s">
        <v>100</v>
      </c>
      <c r="BI3" s="408"/>
      <c r="BJ3" s="408"/>
      <c r="BK3" s="408"/>
      <c r="BL3" s="408"/>
      <c r="BM3" s="410" t="s">
        <v>101</v>
      </c>
      <c r="BN3" s="410"/>
      <c r="BO3" s="410"/>
      <c r="BP3" s="411"/>
    </row>
    <row r="4" spans="1:68" s="182" customFormat="1" ht="38.25" customHeight="1">
      <c r="A4" s="420"/>
      <c r="B4" s="423"/>
      <c r="C4" s="414"/>
      <c r="D4" s="414"/>
      <c r="E4" s="414"/>
      <c r="F4" s="428"/>
      <c r="G4" s="429"/>
      <c r="H4" s="429"/>
      <c r="I4" s="430"/>
      <c r="J4" s="428"/>
      <c r="K4" s="429"/>
      <c r="L4" s="429"/>
      <c r="M4" s="430"/>
      <c r="N4" s="428"/>
      <c r="O4" s="429"/>
      <c r="P4" s="429"/>
      <c r="Q4" s="430"/>
      <c r="R4" s="396"/>
      <c r="S4" s="397"/>
      <c r="T4" s="398"/>
      <c r="U4" s="414"/>
      <c r="V4" s="414"/>
      <c r="W4" s="414"/>
      <c r="X4" s="414"/>
      <c r="Y4" s="414"/>
      <c r="Z4" s="414"/>
      <c r="AA4" s="414"/>
      <c r="AB4" s="414"/>
      <c r="AC4" s="414" t="s">
        <v>105</v>
      </c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6"/>
      <c r="AP4" s="416"/>
      <c r="AQ4" s="416"/>
      <c r="AR4" s="416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09"/>
      <c r="BI4" s="409"/>
      <c r="BJ4" s="409"/>
      <c r="BK4" s="409"/>
      <c r="BL4" s="409"/>
      <c r="BM4" s="412"/>
      <c r="BN4" s="412"/>
      <c r="BO4" s="412"/>
      <c r="BP4" s="413"/>
    </row>
    <row r="5" spans="1:68" s="182" customFormat="1" ht="34.5" customHeight="1">
      <c r="A5" s="420"/>
      <c r="B5" s="424"/>
      <c r="C5" s="425"/>
      <c r="D5" s="425"/>
      <c r="E5" s="425"/>
      <c r="F5" s="428"/>
      <c r="G5" s="429"/>
      <c r="H5" s="429"/>
      <c r="I5" s="430"/>
      <c r="J5" s="431"/>
      <c r="K5" s="432"/>
      <c r="L5" s="432"/>
      <c r="M5" s="433"/>
      <c r="N5" s="431"/>
      <c r="O5" s="432"/>
      <c r="P5" s="432"/>
      <c r="Q5" s="433"/>
      <c r="R5" s="399"/>
      <c r="S5" s="400"/>
      <c r="T5" s="401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6"/>
      <c r="AP5" s="416"/>
      <c r="AQ5" s="416"/>
      <c r="AR5" s="416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02" t="s">
        <v>99</v>
      </c>
      <c r="BI5" s="402"/>
      <c r="BJ5" s="402"/>
      <c r="BK5" s="402"/>
      <c r="BL5" s="193" t="s">
        <v>103</v>
      </c>
      <c r="BM5" s="412"/>
      <c r="BN5" s="412"/>
      <c r="BO5" s="412"/>
      <c r="BP5" s="413"/>
    </row>
    <row r="6" spans="1:68" s="182" customFormat="1" ht="48" customHeight="1">
      <c r="A6" s="420"/>
      <c r="B6" s="436">
        <v>2018</v>
      </c>
      <c r="C6" s="403">
        <v>2019</v>
      </c>
      <c r="D6" s="402" t="s">
        <v>18</v>
      </c>
      <c r="E6" s="402"/>
      <c r="F6" s="403">
        <v>2018</v>
      </c>
      <c r="G6" s="403">
        <v>2019</v>
      </c>
      <c r="H6" s="402" t="s">
        <v>18</v>
      </c>
      <c r="I6" s="402"/>
      <c r="J6" s="403">
        <v>2018</v>
      </c>
      <c r="K6" s="403">
        <v>2019</v>
      </c>
      <c r="L6" s="417" t="s">
        <v>18</v>
      </c>
      <c r="M6" s="418"/>
      <c r="N6" s="403">
        <v>2018</v>
      </c>
      <c r="O6" s="403">
        <v>2019</v>
      </c>
      <c r="P6" s="402" t="s">
        <v>18</v>
      </c>
      <c r="Q6" s="402"/>
      <c r="R6" s="402">
        <v>2018</v>
      </c>
      <c r="S6" s="403">
        <v>2019</v>
      </c>
      <c r="T6" s="403" t="s">
        <v>107</v>
      </c>
      <c r="U6" s="402">
        <v>2018</v>
      </c>
      <c r="V6" s="402">
        <v>2019</v>
      </c>
      <c r="W6" s="402" t="s">
        <v>18</v>
      </c>
      <c r="X6" s="402"/>
      <c r="Y6" s="402">
        <v>2018</v>
      </c>
      <c r="Z6" s="402">
        <v>2019</v>
      </c>
      <c r="AA6" s="402" t="s">
        <v>18</v>
      </c>
      <c r="AB6" s="402"/>
      <c r="AC6" s="402">
        <v>2018</v>
      </c>
      <c r="AD6" s="402">
        <v>2019</v>
      </c>
      <c r="AE6" s="402" t="s">
        <v>18</v>
      </c>
      <c r="AF6" s="402"/>
      <c r="AG6" s="402">
        <v>2018</v>
      </c>
      <c r="AH6" s="402">
        <v>2019</v>
      </c>
      <c r="AI6" s="402" t="s">
        <v>18</v>
      </c>
      <c r="AJ6" s="402"/>
      <c r="AK6" s="402">
        <v>2018</v>
      </c>
      <c r="AL6" s="402">
        <v>2019</v>
      </c>
      <c r="AM6" s="402" t="s">
        <v>18</v>
      </c>
      <c r="AN6" s="402"/>
      <c r="AO6" s="402">
        <v>2018</v>
      </c>
      <c r="AP6" s="402">
        <v>2019</v>
      </c>
      <c r="AQ6" s="402" t="s">
        <v>18</v>
      </c>
      <c r="AR6" s="402"/>
      <c r="AS6" s="402" t="s">
        <v>19</v>
      </c>
      <c r="AT6" s="402"/>
      <c r="AU6" s="402" t="s">
        <v>18</v>
      </c>
      <c r="AV6" s="402"/>
      <c r="AW6" s="402">
        <v>2018</v>
      </c>
      <c r="AX6" s="402">
        <v>2019</v>
      </c>
      <c r="AY6" s="402" t="s">
        <v>18</v>
      </c>
      <c r="AZ6" s="402"/>
      <c r="BA6" s="402">
        <v>2018</v>
      </c>
      <c r="BB6" s="402">
        <v>2019</v>
      </c>
      <c r="BC6" s="402" t="s">
        <v>18</v>
      </c>
      <c r="BD6" s="402"/>
      <c r="BE6" s="402">
        <v>2018</v>
      </c>
      <c r="BF6" s="402">
        <v>2019</v>
      </c>
      <c r="BG6" s="402" t="s">
        <v>2</v>
      </c>
      <c r="BH6" s="402">
        <v>2018</v>
      </c>
      <c r="BI6" s="402">
        <v>2019</v>
      </c>
      <c r="BJ6" s="402" t="s">
        <v>18</v>
      </c>
      <c r="BK6" s="402"/>
      <c r="BL6" s="402">
        <v>2019</v>
      </c>
      <c r="BM6" s="402">
        <v>2018</v>
      </c>
      <c r="BN6" s="402">
        <v>2019</v>
      </c>
      <c r="BO6" s="402" t="s">
        <v>18</v>
      </c>
      <c r="BP6" s="405"/>
    </row>
    <row r="7" spans="1:68" s="183" customFormat="1" ht="18" customHeight="1">
      <c r="A7" s="421"/>
      <c r="B7" s="437"/>
      <c r="C7" s="404"/>
      <c r="D7" s="307" t="s">
        <v>2</v>
      </c>
      <c r="E7" s="307" t="s">
        <v>20</v>
      </c>
      <c r="F7" s="404"/>
      <c r="G7" s="404"/>
      <c r="H7" s="307" t="s">
        <v>2</v>
      </c>
      <c r="I7" s="307" t="s">
        <v>20</v>
      </c>
      <c r="J7" s="404"/>
      <c r="K7" s="404"/>
      <c r="L7" s="307" t="s">
        <v>2</v>
      </c>
      <c r="M7" s="307" t="s">
        <v>20</v>
      </c>
      <c r="N7" s="404"/>
      <c r="O7" s="404"/>
      <c r="P7" s="307" t="s">
        <v>2</v>
      </c>
      <c r="Q7" s="307" t="s">
        <v>20</v>
      </c>
      <c r="R7" s="402"/>
      <c r="S7" s="404"/>
      <c r="T7" s="404"/>
      <c r="U7" s="402"/>
      <c r="V7" s="402"/>
      <c r="W7" s="307" t="s">
        <v>2</v>
      </c>
      <c r="X7" s="307" t="s">
        <v>20</v>
      </c>
      <c r="Y7" s="402"/>
      <c r="Z7" s="402"/>
      <c r="AA7" s="307" t="s">
        <v>2</v>
      </c>
      <c r="AB7" s="307" t="s">
        <v>20</v>
      </c>
      <c r="AC7" s="402"/>
      <c r="AD7" s="402"/>
      <c r="AE7" s="307" t="s">
        <v>2</v>
      </c>
      <c r="AF7" s="307" t="s">
        <v>20</v>
      </c>
      <c r="AG7" s="402"/>
      <c r="AH7" s="402"/>
      <c r="AI7" s="307" t="s">
        <v>2</v>
      </c>
      <c r="AJ7" s="307" t="s">
        <v>20</v>
      </c>
      <c r="AK7" s="402"/>
      <c r="AL7" s="402"/>
      <c r="AM7" s="307" t="s">
        <v>2</v>
      </c>
      <c r="AN7" s="307" t="s">
        <v>20</v>
      </c>
      <c r="AO7" s="402"/>
      <c r="AP7" s="402"/>
      <c r="AQ7" s="307" t="s">
        <v>2</v>
      </c>
      <c r="AR7" s="307" t="s">
        <v>20</v>
      </c>
      <c r="AS7" s="307">
        <v>2018</v>
      </c>
      <c r="AT7" s="307">
        <v>2019</v>
      </c>
      <c r="AU7" s="307" t="s">
        <v>2</v>
      </c>
      <c r="AV7" s="307" t="s">
        <v>20</v>
      </c>
      <c r="AW7" s="402"/>
      <c r="AX7" s="402"/>
      <c r="AY7" s="307" t="s">
        <v>2</v>
      </c>
      <c r="AZ7" s="307" t="s">
        <v>20</v>
      </c>
      <c r="BA7" s="402"/>
      <c r="BB7" s="402"/>
      <c r="BC7" s="307" t="s">
        <v>2</v>
      </c>
      <c r="BD7" s="307" t="s">
        <v>20</v>
      </c>
      <c r="BE7" s="402"/>
      <c r="BF7" s="402"/>
      <c r="BG7" s="402"/>
      <c r="BH7" s="402"/>
      <c r="BI7" s="402"/>
      <c r="BJ7" s="307" t="s">
        <v>2</v>
      </c>
      <c r="BK7" s="307" t="s">
        <v>20</v>
      </c>
      <c r="BL7" s="402"/>
      <c r="BM7" s="402"/>
      <c r="BN7" s="402"/>
      <c r="BO7" s="307" t="s">
        <v>2</v>
      </c>
      <c r="BP7" s="308" t="s">
        <v>20</v>
      </c>
    </row>
    <row r="8" spans="1:68" s="183" customFormat="1" ht="18" customHeight="1" thickBot="1">
      <c r="A8" s="229" t="s">
        <v>21</v>
      </c>
      <c r="B8" s="194">
        <v>1</v>
      </c>
      <c r="C8" s="195">
        <v>2</v>
      </c>
      <c r="D8" s="195">
        <v>3</v>
      </c>
      <c r="E8" s="195">
        <v>4</v>
      </c>
      <c r="F8" s="195">
        <v>5</v>
      </c>
      <c r="G8" s="195">
        <v>6</v>
      </c>
      <c r="H8" s="195">
        <v>7</v>
      </c>
      <c r="I8" s="195">
        <v>8</v>
      </c>
      <c r="J8" s="195">
        <v>9</v>
      </c>
      <c r="K8" s="195">
        <v>10</v>
      </c>
      <c r="L8" s="195">
        <v>11</v>
      </c>
      <c r="M8" s="195">
        <v>12</v>
      </c>
      <c r="N8" s="195">
        <v>13</v>
      </c>
      <c r="O8" s="195">
        <v>14</v>
      </c>
      <c r="P8" s="195">
        <v>15</v>
      </c>
      <c r="Q8" s="195">
        <v>16</v>
      </c>
      <c r="R8" s="195">
        <v>17</v>
      </c>
      <c r="S8" s="195">
        <v>18</v>
      </c>
      <c r="T8" s="195">
        <v>19</v>
      </c>
      <c r="U8" s="195">
        <v>20</v>
      </c>
      <c r="V8" s="195">
        <v>21</v>
      </c>
      <c r="W8" s="195">
        <v>22</v>
      </c>
      <c r="X8" s="195">
        <v>23</v>
      </c>
      <c r="Y8" s="195">
        <v>24</v>
      </c>
      <c r="Z8" s="195">
        <v>25</v>
      </c>
      <c r="AA8" s="195">
        <v>26</v>
      </c>
      <c r="AB8" s="195">
        <v>27</v>
      </c>
      <c r="AC8" s="195">
        <v>28</v>
      </c>
      <c r="AD8" s="195">
        <v>29</v>
      </c>
      <c r="AE8" s="195">
        <v>30</v>
      </c>
      <c r="AF8" s="195">
        <v>31</v>
      </c>
      <c r="AG8" s="195">
        <v>32</v>
      </c>
      <c r="AH8" s="195">
        <v>33</v>
      </c>
      <c r="AI8" s="195">
        <v>34</v>
      </c>
      <c r="AJ8" s="195">
        <v>35</v>
      </c>
      <c r="AK8" s="195">
        <v>36</v>
      </c>
      <c r="AL8" s="195">
        <v>37</v>
      </c>
      <c r="AM8" s="195">
        <v>38</v>
      </c>
      <c r="AN8" s="195">
        <v>39</v>
      </c>
      <c r="AO8" s="195">
        <v>40</v>
      </c>
      <c r="AP8" s="195">
        <v>41</v>
      </c>
      <c r="AQ8" s="195">
        <v>42</v>
      </c>
      <c r="AR8" s="195">
        <v>43</v>
      </c>
      <c r="AS8" s="195">
        <v>44</v>
      </c>
      <c r="AT8" s="195">
        <v>45</v>
      </c>
      <c r="AU8" s="195">
        <v>46</v>
      </c>
      <c r="AV8" s="195">
        <v>47</v>
      </c>
      <c r="AW8" s="195">
        <v>48</v>
      </c>
      <c r="AX8" s="195">
        <v>49</v>
      </c>
      <c r="AY8" s="195">
        <v>50</v>
      </c>
      <c r="AZ8" s="195">
        <v>51</v>
      </c>
      <c r="BA8" s="195">
        <v>52</v>
      </c>
      <c r="BB8" s="195">
        <v>53</v>
      </c>
      <c r="BC8" s="195">
        <v>54</v>
      </c>
      <c r="BD8" s="195">
        <v>55</v>
      </c>
      <c r="BE8" s="195">
        <v>56</v>
      </c>
      <c r="BF8" s="195">
        <v>57</v>
      </c>
      <c r="BG8" s="195">
        <v>58</v>
      </c>
      <c r="BH8" s="195">
        <v>59</v>
      </c>
      <c r="BI8" s="195">
        <v>60</v>
      </c>
      <c r="BJ8" s="195">
        <v>61</v>
      </c>
      <c r="BK8" s="195">
        <v>62</v>
      </c>
      <c r="BL8" s="195">
        <v>63</v>
      </c>
      <c r="BM8" s="195">
        <v>64</v>
      </c>
      <c r="BN8" s="195">
        <v>65</v>
      </c>
      <c r="BO8" s="195">
        <v>66</v>
      </c>
      <c r="BP8" s="196">
        <v>67</v>
      </c>
    </row>
    <row r="9" spans="1:68" s="142" customFormat="1" ht="22.5" customHeight="1" thickBot="1">
      <c r="A9" s="230" t="s">
        <v>67</v>
      </c>
      <c r="B9" s="224">
        <v>30172</v>
      </c>
      <c r="C9" s="173">
        <v>27123</v>
      </c>
      <c r="D9" s="174">
        <v>89.89460426885854</v>
      </c>
      <c r="E9" s="173">
        <v>-3049</v>
      </c>
      <c r="F9" s="173">
        <v>18412</v>
      </c>
      <c r="G9" s="173">
        <v>16300</v>
      </c>
      <c r="H9" s="174">
        <v>88.52922007386486</v>
      </c>
      <c r="I9" s="173">
        <v>-2112</v>
      </c>
      <c r="J9" s="173">
        <v>16504</v>
      </c>
      <c r="K9" s="173">
        <v>17333</v>
      </c>
      <c r="L9" s="174">
        <v>105.02302472127968</v>
      </c>
      <c r="M9" s="173">
        <v>829</v>
      </c>
      <c r="N9" s="173">
        <v>6590</v>
      </c>
      <c r="O9" s="173">
        <v>7591</v>
      </c>
      <c r="P9" s="175">
        <v>115.18968133535661</v>
      </c>
      <c r="Q9" s="176">
        <v>1001</v>
      </c>
      <c r="R9" s="175">
        <v>39.9</v>
      </c>
      <c r="S9" s="175">
        <v>43.8</v>
      </c>
      <c r="T9" s="175">
        <v>3.8999999999999986</v>
      </c>
      <c r="U9" s="173">
        <v>6293</v>
      </c>
      <c r="V9" s="173">
        <v>5751</v>
      </c>
      <c r="W9" s="175">
        <v>91.3872556809153</v>
      </c>
      <c r="X9" s="173">
        <v>-542</v>
      </c>
      <c r="Y9" s="173">
        <v>90097</v>
      </c>
      <c r="Z9" s="173">
        <v>125968</v>
      </c>
      <c r="AA9" s="174">
        <f aca="true" t="shared" si="0" ref="AA9:AA33">Z9/Y9*100</f>
        <v>139.81375628489295</v>
      </c>
      <c r="AB9" s="173">
        <f aca="true" t="shared" si="1" ref="AB9:AB33">Z9-Y9</f>
        <v>35871</v>
      </c>
      <c r="AC9" s="173">
        <v>28088</v>
      </c>
      <c r="AD9" s="173">
        <v>24980</v>
      </c>
      <c r="AE9" s="174">
        <f aca="true" t="shared" si="2" ref="AE9:AE33">AD9/AC9*100</f>
        <v>88.93477641697523</v>
      </c>
      <c r="AF9" s="173">
        <f aca="true" t="shared" si="3" ref="AF9:AF33">AD9-AC9</f>
        <v>-3108</v>
      </c>
      <c r="AG9" s="173">
        <v>34378</v>
      </c>
      <c r="AH9" s="173">
        <v>69521</v>
      </c>
      <c r="AI9" s="174">
        <f aca="true" t="shared" si="4" ref="AI9:AI33">AH9/AG9*100</f>
        <v>202.22526034091567</v>
      </c>
      <c r="AJ9" s="173">
        <f aca="true" t="shared" si="5" ref="AJ9:AJ33">AH9-AG9</f>
        <v>35143</v>
      </c>
      <c r="AK9" s="173">
        <v>12252</v>
      </c>
      <c r="AL9" s="173">
        <v>12633</v>
      </c>
      <c r="AM9" s="174">
        <v>103.10969637610185</v>
      </c>
      <c r="AN9" s="177">
        <v>381</v>
      </c>
      <c r="AO9" s="178">
        <v>5274</v>
      </c>
      <c r="AP9" s="178">
        <v>5416</v>
      </c>
      <c r="AQ9" s="175">
        <v>102.7</v>
      </c>
      <c r="AR9" s="173">
        <v>142</v>
      </c>
      <c r="AS9" s="173">
        <v>21954</v>
      </c>
      <c r="AT9" s="173">
        <v>22400</v>
      </c>
      <c r="AU9" s="175">
        <v>102</v>
      </c>
      <c r="AV9" s="173">
        <v>446</v>
      </c>
      <c r="AW9" s="173">
        <v>12545</v>
      </c>
      <c r="AX9" s="173">
        <v>10451</v>
      </c>
      <c r="AY9" s="175">
        <v>83.3080908728577</v>
      </c>
      <c r="AZ9" s="173">
        <v>-2094</v>
      </c>
      <c r="BA9" s="173">
        <v>9377</v>
      </c>
      <c r="BB9" s="173">
        <v>8350</v>
      </c>
      <c r="BC9" s="175">
        <v>89.04766983043618</v>
      </c>
      <c r="BD9" s="173">
        <v>-1027</v>
      </c>
      <c r="BE9" s="173">
        <v>2747.88</v>
      </c>
      <c r="BF9" s="173">
        <v>3557</v>
      </c>
      <c r="BG9" s="204">
        <f>BF9/BE9*100</f>
        <v>129.4452450616475</v>
      </c>
      <c r="BH9" s="173">
        <v>1887</v>
      </c>
      <c r="BI9" s="173">
        <v>3476</v>
      </c>
      <c r="BJ9" s="175">
        <v>184.20773714891362</v>
      </c>
      <c r="BK9" s="173">
        <v>1589</v>
      </c>
      <c r="BL9" s="173">
        <v>1113</v>
      </c>
      <c r="BM9" s="173">
        <v>5177.22</v>
      </c>
      <c r="BN9" s="173">
        <v>6965</v>
      </c>
      <c r="BO9" s="175">
        <v>134.5</v>
      </c>
      <c r="BP9" s="179">
        <v>1787.7799999999997</v>
      </c>
    </row>
    <row r="10" spans="1:68" ht="21.75" customHeight="1">
      <c r="A10" s="137" t="s">
        <v>68</v>
      </c>
      <c r="B10" s="225">
        <v>136</v>
      </c>
      <c r="C10" s="82">
        <v>38</v>
      </c>
      <c r="D10" s="123">
        <v>27.941176470588236</v>
      </c>
      <c r="E10" s="150">
        <v>-98</v>
      </c>
      <c r="F10" s="82">
        <v>91</v>
      </c>
      <c r="G10" s="82">
        <v>0</v>
      </c>
      <c r="H10" s="123">
        <v>0</v>
      </c>
      <c r="I10" s="90">
        <v>-91</v>
      </c>
      <c r="J10" s="82">
        <v>103</v>
      </c>
      <c r="K10" s="82">
        <v>9</v>
      </c>
      <c r="L10" s="123">
        <v>8.737864077669903</v>
      </c>
      <c r="M10" s="90">
        <v>-94</v>
      </c>
      <c r="N10" s="82">
        <v>33</v>
      </c>
      <c r="O10" s="82">
        <v>4</v>
      </c>
      <c r="P10" s="115">
        <v>12.121212121212121</v>
      </c>
      <c r="Q10" s="150">
        <v>-29</v>
      </c>
      <c r="R10" s="115">
        <v>32</v>
      </c>
      <c r="S10" s="115">
        <v>44.4</v>
      </c>
      <c r="T10" s="115">
        <v>12.399999999999999</v>
      </c>
      <c r="U10" s="82">
        <v>53</v>
      </c>
      <c r="V10" s="151">
        <v>3</v>
      </c>
      <c r="W10" s="115">
        <v>5.660377358490567</v>
      </c>
      <c r="X10" s="90">
        <v>-50</v>
      </c>
      <c r="Y10" s="82">
        <v>898</v>
      </c>
      <c r="Z10" s="82">
        <v>63</v>
      </c>
      <c r="AA10" s="123">
        <f t="shared" si="0"/>
        <v>7.015590200445435</v>
      </c>
      <c r="AB10" s="90">
        <f t="shared" si="1"/>
        <v>-835</v>
      </c>
      <c r="AC10" s="82">
        <v>129</v>
      </c>
      <c r="AD10" s="82">
        <v>20</v>
      </c>
      <c r="AE10" s="123">
        <f t="shared" si="2"/>
        <v>15.503875968992247</v>
      </c>
      <c r="AF10" s="90">
        <f t="shared" si="3"/>
        <v>-109</v>
      </c>
      <c r="AG10" s="82">
        <v>649</v>
      </c>
      <c r="AH10" s="309">
        <v>18</v>
      </c>
      <c r="AI10" s="123">
        <f t="shared" si="4"/>
        <v>2.773497688751926</v>
      </c>
      <c r="AJ10" s="90">
        <f t="shared" si="5"/>
        <v>-631</v>
      </c>
      <c r="AK10" s="113">
        <v>35</v>
      </c>
      <c r="AL10" s="113">
        <v>2</v>
      </c>
      <c r="AM10" s="124">
        <v>5.714285714285714</v>
      </c>
      <c r="AN10" s="125">
        <v>-33</v>
      </c>
      <c r="AO10" s="114">
        <v>48</v>
      </c>
      <c r="AP10" s="114">
        <v>12</v>
      </c>
      <c r="AQ10" s="115">
        <v>25</v>
      </c>
      <c r="AR10" s="90">
        <v>-36</v>
      </c>
      <c r="AS10" s="186">
        <v>130</v>
      </c>
      <c r="AT10" s="82">
        <v>16</v>
      </c>
      <c r="AU10" s="115">
        <v>12.3</v>
      </c>
      <c r="AV10" s="90">
        <v>-114</v>
      </c>
      <c r="AW10" s="82">
        <v>47</v>
      </c>
      <c r="AX10" s="82">
        <v>0</v>
      </c>
      <c r="AY10" s="115">
        <v>0</v>
      </c>
      <c r="AZ10" s="90">
        <v>-47</v>
      </c>
      <c r="BA10" s="82">
        <v>38</v>
      </c>
      <c r="BB10" s="82">
        <v>0</v>
      </c>
      <c r="BC10" s="115">
        <v>0</v>
      </c>
      <c r="BD10" s="90">
        <v>-38</v>
      </c>
      <c r="BE10" s="136">
        <v>3328.5714285714284</v>
      </c>
      <c r="BF10" s="82">
        <v>0</v>
      </c>
      <c r="BG10" s="205">
        <f aca="true" t="shared" si="6" ref="BG10:BG33">BF10/BE10*100</f>
        <v>0</v>
      </c>
      <c r="BH10" s="82">
        <v>4</v>
      </c>
      <c r="BI10" s="82">
        <v>0</v>
      </c>
      <c r="BJ10" s="115">
        <v>0</v>
      </c>
      <c r="BK10" s="90">
        <v>-4</v>
      </c>
      <c r="BL10" s="82"/>
      <c r="BM10" s="82">
        <v>4180.75</v>
      </c>
      <c r="BN10" s="160">
        <v>0</v>
      </c>
      <c r="BO10" s="187">
        <v>0</v>
      </c>
      <c r="BP10" s="126">
        <v>-4180.75</v>
      </c>
    </row>
    <row r="11" spans="1:68" ht="21.75" customHeight="1">
      <c r="A11" s="138" t="s">
        <v>69</v>
      </c>
      <c r="B11" s="226">
        <v>370</v>
      </c>
      <c r="C11" s="83">
        <v>312</v>
      </c>
      <c r="D11" s="127">
        <v>84.32432432432432</v>
      </c>
      <c r="E11" s="152">
        <v>-58</v>
      </c>
      <c r="F11" s="83">
        <v>222</v>
      </c>
      <c r="G11" s="83">
        <v>181</v>
      </c>
      <c r="H11" s="127">
        <v>81.53153153153153</v>
      </c>
      <c r="I11" s="89">
        <v>-41</v>
      </c>
      <c r="J11" s="83">
        <v>191</v>
      </c>
      <c r="K11" s="83">
        <v>227</v>
      </c>
      <c r="L11" s="127">
        <v>118.84816753926701</v>
      </c>
      <c r="M11" s="89">
        <v>36</v>
      </c>
      <c r="N11" s="83">
        <v>94</v>
      </c>
      <c r="O11" s="83">
        <v>140</v>
      </c>
      <c r="P11" s="118">
        <v>148.93617021276594</v>
      </c>
      <c r="Q11" s="152">
        <v>46</v>
      </c>
      <c r="R11" s="118">
        <v>49.2</v>
      </c>
      <c r="S11" s="118">
        <v>61.7</v>
      </c>
      <c r="T11" s="118">
        <v>12.5</v>
      </c>
      <c r="U11" s="83">
        <v>70</v>
      </c>
      <c r="V11" s="153">
        <v>43</v>
      </c>
      <c r="W11" s="118">
        <v>61.42857142857143</v>
      </c>
      <c r="X11" s="89">
        <v>-27</v>
      </c>
      <c r="Y11" s="83">
        <v>1211</v>
      </c>
      <c r="Z11" s="83">
        <v>1570</v>
      </c>
      <c r="AA11" s="127">
        <f t="shared" si="0"/>
        <v>129.64492155243602</v>
      </c>
      <c r="AB11" s="89">
        <f t="shared" si="1"/>
        <v>359</v>
      </c>
      <c r="AC11" s="83">
        <v>347</v>
      </c>
      <c r="AD11" s="83">
        <v>290</v>
      </c>
      <c r="AE11" s="127">
        <f t="shared" si="2"/>
        <v>83.5734870317003</v>
      </c>
      <c r="AF11" s="89">
        <f t="shared" si="3"/>
        <v>-57</v>
      </c>
      <c r="AG11" s="83">
        <v>511</v>
      </c>
      <c r="AH11" s="310">
        <v>977</v>
      </c>
      <c r="AI11" s="127">
        <f t="shared" si="4"/>
        <v>191.19373776908023</v>
      </c>
      <c r="AJ11" s="89">
        <f t="shared" si="5"/>
        <v>466</v>
      </c>
      <c r="AK11" s="116">
        <v>109</v>
      </c>
      <c r="AL11" s="116">
        <v>109</v>
      </c>
      <c r="AM11" s="128">
        <v>100</v>
      </c>
      <c r="AN11" s="129">
        <v>0</v>
      </c>
      <c r="AO11" s="117">
        <v>60</v>
      </c>
      <c r="AP11" s="117">
        <v>48</v>
      </c>
      <c r="AQ11" s="118">
        <v>80</v>
      </c>
      <c r="AR11" s="89">
        <v>-12</v>
      </c>
      <c r="AS11" s="184">
        <v>216</v>
      </c>
      <c r="AT11" s="83">
        <v>256</v>
      </c>
      <c r="AU11" s="118">
        <v>118.5</v>
      </c>
      <c r="AV11" s="89">
        <v>40</v>
      </c>
      <c r="AW11" s="83">
        <v>152</v>
      </c>
      <c r="AX11" s="83">
        <v>130</v>
      </c>
      <c r="AY11" s="118">
        <v>85.52631578947368</v>
      </c>
      <c r="AZ11" s="89">
        <v>-22</v>
      </c>
      <c r="BA11" s="83">
        <v>99</v>
      </c>
      <c r="BB11" s="83">
        <v>93</v>
      </c>
      <c r="BC11" s="118">
        <v>93.93939393939394</v>
      </c>
      <c r="BD11" s="89">
        <v>-6</v>
      </c>
      <c r="BE11" s="119">
        <v>2409.278350515464</v>
      </c>
      <c r="BF11" s="83">
        <v>3724</v>
      </c>
      <c r="BG11" s="205">
        <f t="shared" si="6"/>
        <v>154.5691056910569</v>
      </c>
      <c r="BH11" s="83">
        <v>16</v>
      </c>
      <c r="BI11" s="83">
        <v>30</v>
      </c>
      <c r="BJ11" s="118">
        <v>187.5</v>
      </c>
      <c r="BK11" s="89">
        <v>14</v>
      </c>
      <c r="BL11" s="83">
        <v>6</v>
      </c>
      <c r="BM11" s="83">
        <v>4244.63</v>
      </c>
      <c r="BN11" s="154">
        <v>9973</v>
      </c>
      <c r="BO11" s="185">
        <v>235</v>
      </c>
      <c r="BP11" s="130">
        <v>5728.37</v>
      </c>
    </row>
    <row r="12" spans="1:68" ht="21.75" customHeight="1">
      <c r="A12" s="138" t="s">
        <v>97</v>
      </c>
      <c r="B12" s="226">
        <v>2160</v>
      </c>
      <c r="C12" s="83">
        <v>1901</v>
      </c>
      <c r="D12" s="127">
        <v>88.00925925925925</v>
      </c>
      <c r="E12" s="152">
        <v>-259</v>
      </c>
      <c r="F12" s="83">
        <v>1442</v>
      </c>
      <c r="G12" s="83">
        <v>1245</v>
      </c>
      <c r="H12" s="127">
        <v>86.3384188626907</v>
      </c>
      <c r="I12" s="89">
        <v>-197</v>
      </c>
      <c r="J12" s="83">
        <v>1487</v>
      </c>
      <c r="K12" s="83">
        <v>1492</v>
      </c>
      <c r="L12" s="127">
        <v>100.33624747814392</v>
      </c>
      <c r="M12" s="89">
        <v>5</v>
      </c>
      <c r="N12" s="83">
        <v>590</v>
      </c>
      <c r="O12" s="83">
        <v>725</v>
      </c>
      <c r="P12" s="118">
        <v>122.88135593220339</v>
      </c>
      <c r="Q12" s="152">
        <v>135</v>
      </c>
      <c r="R12" s="118">
        <v>39.7</v>
      </c>
      <c r="S12" s="118">
        <v>48.6</v>
      </c>
      <c r="T12" s="118">
        <v>8.899999999999999</v>
      </c>
      <c r="U12" s="83">
        <v>418</v>
      </c>
      <c r="V12" s="153">
        <v>369</v>
      </c>
      <c r="W12" s="118">
        <v>88.27751196172248</v>
      </c>
      <c r="X12" s="89">
        <v>-49</v>
      </c>
      <c r="Y12" s="83">
        <v>5024</v>
      </c>
      <c r="Z12" s="83">
        <v>7550</v>
      </c>
      <c r="AA12" s="127">
        <f t="shared" si="0"/>
        <v>150.27866242038218</v>
      </c>
      <c r="AB12" s="89">
        <f t="shared" si="1"/>
        <v>2526</v>
      </c>
      <c r="AC12" s="83">
        <v>1998</v>
      </c>
      <c r="AD12" s="83">
        <v>1771</v>
      </c>
      <c r="AE12" s="127">
        <f t="shared" si="2"/>
        <v>88.63863863863864</v>
      </c>
      <c r="AF12" s="89">
        <f t="shared" si="3"/>
        <v>-227</v>
      </c>
      <c r="AG12" s="83">
        <v>1805</v>
      </c>
      <c r="AH12" s="310">
        <v>4411</v>
      </c>
      <c r="AI12" s="127">
        <f t="shared" si="4"/>
        <v>244.37673130193906</v>
      </c>
      <c r="AJ12" s="89">
        <f t="shared" si="5"/>
        <v>2606</v>
      </c>
      <c r="AK12" s="116">
        <v>799</v>
      </c>
      <c r="AL12" s="116">
        <v>891</v>
      </c>
      <c r="AM12" s="128">
        <v>111.51439299123905</v>
      </c>
      <c r="AN12" s="129">
        <v>92</v>
      </c>
      <c r="AO12" s="117">
        <v>357</v>
      </c>
      <c r="AP12" s="117">
        <v>335</v>
      </c>
      <c r="AQ12" s="118">
        <v>93.8</v>
      </c>
      <c r="AR12" s="89">
        <v>-22</v>
      </c>
      <c r="AS12" s="184">
        <v>1884</v>
      </c>
      <c r="AT12" s="83">
        <v>1899</v>
      </c>
      <c r="AU12" s="118">
        <v>100.8</v>
      </c>
      <c r="AV12" s="89">
        <v>15</v>
      </c>
      <c r="AW12" s="83">
        <v>846</v>
      </c>
      <c r="AX12" s="83">
        <v>772</v>
      </c>
      <c r="AY12" s="118">
        <v>91.25295508274232</v>
      </c>
      <c r="AZ12" s="89">
        <v>-74</v>
      </c>
      <c r="BA12" s="83">
        <v>612</v>
      </c>
      <c r="BB12" s="83">
        <v>625</v>
      </c>
      <c r="BC12" s="118">
        <v>102.12418300653594</v>
      </c>
      <c r="BD12" s="89">
        <v>13</v>
      </c>
      <c r="BE12" s="119">
        <v>2674.1935483870966</v>
      </c>
      <c r="BF12" s="83">
        <v>3696</v>
      </c>
      <c r="BG12" s="205">
        <f t="shared" si="6"/>
        <v>138.2098914354644</v>
      </c>
      <c r="BH12" s="83">
        <v>169</v>
      </c>
      <c r="BI12" s="83">
        <v>236</v>
      </c>
      <c r="BJ12" s="118">
        <v>139.6449704142012</v>
      </c>
      <c r="BK12" s="89">
        <v>67</v>
      </c>
      <c r="BL12" s="83">
        <v>105</v>
      </c>
      <c r="BM12" s="83">
        <v>4584.52</v>
      </c>
      <c r="BN12" s="154">
        <v>5593</v>
      </c>
      <c r="BO12" s="185">
        <v>122</v>
      </c>
      <c r="BP12" s="130">
        <v>1008.4799999999996</v>
      </c>
    </row>
    <row r="13" spans="1:68" s="54" customFormat="1" ht="21.75" customHeight="1">
      <c r="A13" s="138" t="s">
        <v>70</v>
      </c>
      <c r="B13" s="226">
        <v>124</v>
      </c>
      <c r="C13" s="83">
        <v>51</v>
      </c>
      <c r="D13" s="127">
        <v>41.12903225806452</v>
      </c>
      <c r="E13" s="152">
        <v>-73</v>
      </c>
      <c r="F13" s="83">
        <v>80</v>
      </c>
      <c r="G13" s="83">
        <v>1</v>
      </c>
      <c r="H13" s="127">
        <v>1.25</v>
      </c>
      <c r="I13" s="89">
        <v>-79</v>
      </c>
      <c r="J13" s="83">
        <v>66</v>
      </c>
      <c r="K13" s="83">
        <v>6</v>
      </c>
      <c r="L13" s="127">
        <v>9.090909090909092</v>
      </c>
      <c r="M13" s="89">
        <v>-60</v>
      </c>
      <c r="N13" s="83">
        <v>13</v>
      </c>
      <c r="O13" s="83">
        <v>0</v>
      </c>
      <c r="P13" s="118">
        <v>0</v>
      </c>
      <c r="Q13" s="152">
        <v>-13</v>
      </c>
      <c r="R13" s="118">
        <v>19.7</v>
      </c>
      <c r="S13" s="118">
        <v>0</v>
      </c>
      <c r="T13" s="118">
        <v>-19.7</v>
      </c>
      <c r="U13" s="83">
        <v>26</v>
      </c>
      <c r="V13" s="153">
        <v>1</v>
      </c>
      <c r="W13" s="118">
        <v>3.8461538461538463</v>
      </c>
      <c r="X13" s="89">
        <v>-25</v>
      </c>
      <c r="Y13" s="83">
        <v>619</v>
      </c>
      <c r="Z13" s="83">
        <v>45</v>
      </c>
      <c r="AA13" s="127">
        <f t="shared" si="0"/>
        <v>7.269789983844912</v>
      </c>
      <c r="AB13" s="89">
        <f t="shared" si="1"/>
        <v>-574</v>
      </c>
      <c r="AC13" s="83">
        <v>117</v>
      </c>
      <c r="AD13" s="83">
        <v>44</v>
      </c>
      <c r="AE13" s="127">
        <f t="shared" si="2"/>
        <v>37.60683760683761</v>
      </c>
      <c r="AF13" s="89">
        <f t="shared" si="3"/>
        <v>-73</v>
      </c>
      <c r="AG13" s="83">
        <v>190</v>
      </c>
      <c r="AH13" s="310">
        <v>0</v>
      </c>
      <c r="AI13" s="127">
        <f t="shared" si="4"/>
        <v>0</v>
      </c>
      <c r="AJ13" s="89">
        <f t="shared" si="5"/>
        <v>-190</v>
      </c>
      <c r="AK13" s="116">
        <v>55</v>
      </c>
      <c r="AL13" s="116">
        <v>10</v>
      </c>
      <c r="AM13" s="128">
        <v>18.181818181818183</v>
      </c>
      <c r="AN13" s="129">
        <v>-45</v>
      </c>
      <c r="AO13" s="117">
        <v>23</v>
      </c>
      <c r="AP13" s="117">
        <v>6</v>
      </c>
      <c r="AQ13" s="118">
        <v>26.1</v>
      </c>
      <c r="AR13" s="89">
        <v>-17</v>
      </c>
      <c r="AS13" s="184">
        <v>78</v>
      </c>
      <c r="AT13" s="83">
        <v>7</v>
      </c>
      <c r="AU13" s="118">
        <v>9</v>
      </c>
      <c r="AV13" s="89">
        <v>-71</v>
      </c>
      <c r="AW13" s="83">
        <v>49</v>
      </c>
      <c r="AX13" s="83">
        <v>0</v>
      </c>
      <c r="AY13" s="118">
        <v>0</v>
      </c>
      <c r="AZ13" s="89">
        <v>-49</v>
      </c>
      <c r="BA13" s="83">
        <v>28</v>
      </c>
      <c r="BB13" s="83">
        <v>0</v>
      </c>
      <c r="BC13" s="118">
        <v>0</v>
      </c>
      <c r="BD13" s="89">
        <v>-28</v>
      </c>
      <c r="BE13" s="119">
        <v>2733.3333333333335</v>
      </c>
      <c r="BF13" s="83">
        <v>0</v>
      </c>
      <c r="BG13" s="205">
        <f t="shared" si="6"/>
        <v>0</v>
      </c>
      <c r="BH13" s="83">
        <v>11</v>
      </c>
      <c r="BI13" s="83">
        <v>0</v>
      </c>
      <c r="BJ13" s="118">
        <v>0</v>
      </c>
      <c r="BK13" s="89">
        <v>-11</v>
      </c>
      <c r="BL13" s="83"/>
      <c r="BM13" s="83">
        <v>5163.27</v>
      </c>
      <c r="BN13" s="154">
        <v>0</v>
      </c>
      <c r="BO13" s="185">
        <v>0</v>
      </c>
      <c r="BP13" s="130">
        <v>-5163.27</v>
      </c>
    </row>
    <row r="14" spans="1:68" s="11" customFormat="1" ht="21.75" customHeight="1">
      <c r="A14" s="138" t="s">
        <v>71</v>
      </c>
      <c r="B14" s="226">
        <v>566</v>
      </c>
      <c r="C14" s="83">
        <v>463</v>
      </c>
      <c r="D14" s="127">
        <v>81.80212014134275</v>
      </c>
      <c r="E14" s="152">
        <v>-103</v>
      </c>
      <c r="F14" s="83">
        <v>407</v>
      </c>
      <c r="G14" s="83">
        <v>344</v>
      </c>
      <c r="H14" s="127">
        <v>84.52088452088452</v>
      </c>
      <c r="I14" s="89">
        <v>-63</v>
      </c>
      <c r="J14" s="83">
        <v>418</v>
      </c>
      <c r="K14" s="83">
        <v>461</v>
      </c>
      <c r="L14" s="127">
        <v>110.28708133971293</v>
      </c>
      <c r="M14" s="89">
        <v>43</v>
      </c>
      <c r="N14" s="83">
        <v>215</v>
      </c>
      <c r="O14" s="83">
        <v>318</v>
      </c>
      <c r="P14" s="118">
        <v>147.90697674418604</v>
      </c>
      <c r="Q14" s="152">
        <v>103</v>
      </c>
      <c r="R14" s="118">
        <v>51.4</v>
      </c>
      <c r="S14" s="118">
        <v>69</v>
      </c>
      <c r="T14" s="118">
        <v>17.6</v>
      </c>
      <c r="U14" s="83">
        <v>107</v>
      </c>
      <c r="V14" s="153">
        <v>85</v>
      </c>
      <c r="W14" s="118">
        <v>79.43925233644859</v>
      </c>
      <c r="X14" s="89">
        <v>-22</v>
      </c>
      <c r="Y14" s="83">
        <v>2063</v>
      </c>
      <c r="Z14" s="83">
        <v>3638</v>
      </c>
      <c r="AA14" s="127">
        <f t="shared" si="0"/>
        <v>176.3451284537082</v>
      </c>
      <c r="AB14" s="89">
        <f t="shared" si="1"/>
        <v>1575</v>
      </c>
      <c r="AC14" s="83">
        <v>531</v>
      </c>
      <c r="AD14" s="83">
        <v>440</v>
      </c>
      <c r="AE14" s="127">
        <f t="shared" si="2"/>
        <v>82.86252354048965</v>
      </c>
      <c r="AF14" s="89">
        <f t="shared" si="3"/>
        <v>-91</v>
      </c>
      <c r="AG14" s="83">
        <v>763</v>
      </c>
      <c r="AH14" s="310">
        <v>1727</v>
      </c>
      <c r="AI14" s="127">
        <f t="shared" si="4"/>
        <v>226.34338138925295</v>
      </c>
      <c r="AJ14" s="89">
        <f t="shared" si="5"/>
        <v>964</v>
      </c>
      <c r="AK14" s="116">
        <v>188</v>
      </c>
      <c r="AL14" s="116">
        <v>190</v>
      </c>
      <c r="AM14" s="128">
        <v>101.06382978723406</v>
      </c>
      <c r="AN14" s="129">
        <v>2</v>
      </c>
      <c r="AO14" s="117">
        <v>115</v>
      </c>
      <c r="AP14" s="117">
        <v>110</v>
      </c>
      <c r="AQ14" s="118">
        <v>95.7</v>
      </c>
      <c r="AR14" s="89">
        <v>-5</v>
      </c>
      <c r="AS14" s="184">
        <v>560</v>
      </c>
      <c r="AT14" s="83">
        <v>566</v>
      </c>
      <c r="AU14" s="118">
        <v>101.1</v>
      </c>
      <c r="AV14" s="89">
        <v>6</v>
      </c>
      <c r="AW14" s="83">
        <v>196</v>
      </c>
      <c r="AX14" s="83">
        <v>190</v>
      </c>
      <c r="AY14" s="118">
        <v>96.93877551020408</v>
      </c>
      <c r="AZ14" s="89">
        <v>-6</v>
      </c>
      <c r="BA14" s="83">
        <v>143</v>
      </c>
      <c r="BB14" s="83">
        <v>152</v>
      </c>
      <c r="BC14" s="118">
        <v>106.2937062937063</v>
      </c>
      <c r="BD14" s="89">
        <v>9</v>
      </c>
      <c r="BE14" s="119">
        <v>3169.9346405228757</v>
      </c>
      <c r="BF14" s="83">
        <v>4332</v>
      </c>
      <c r="BG14" s="205">
        <f t="shared" si="6"/>
        <v>136.65896907216495</v>
      </c>
      <c r="BH14" s="83">
        <v>77</v>
      </c>
      <c r="BI14" s="83">
        <v>140</v>
      </c>
      <c r="BJ14" s="118">
        <v>181.8181818181818</v>
      </c>
      <c r="BK14" s="89">
        <v>63</v>
      </c>
      <c r="BL14" s="83">
        <v>25</v>
      </c>
      <c r="BM14" s="83">
        <v>5365.44</v>
      </c>
      <c r="BN14" s="154">
        <v>9520</v>
      </c>
      <c r="BO14" s="185">
        <v>177.4</v>
      </c>
      <c r="BP14" s="130">
        <v>4154.56</v>
      </c>
    </row>
    <row r="15" spans="1:68" s="11" customFormat="1" ht="21.75" customHeight="1">
      <c r="A15" s="138" t="s">
        <v>72</v>
      </c>
      <c r="B15" s="226">
        <v>752</v>
      </c>
      <c r="C15" s="83">
        <v>688</v>
      </c>
      <c r="D15" s="127">
        <v>91.48936170212765</v>
      </c>
      <c r="E15" s="152">
        <v>-64</v>
      </c>
      <c r="F15" s="83">
        <v>492</v>
      </c>
      <c r="G15" s="83">
        <v>426</v>
      </c>
      <c r="H15" s="127">
        <v>86.58536585365853</v>
      </c>
      <c r="I15" s="89">
        <v>-66</v>
      </c>
      <c r="J15" s="83">
        <v>553</v>
      </c>
      <c r="K15" s="83">
        <v>638</v>
      </c>
      <c r="L15" s="127">
        <v>115.37070524412296</v>
      </c>
      <c r="M15" s="89">
        <v>85</v>
      </c>
      <c r="N15" s="83">
        <v>323</v>
      </c>
      <c r="O15" s="83">
        <v>416</v>
      </c>
      <c r="P15" s="118">
        <v>128.79256965944273</v>
      </c>
      <c r="Q15" s="152">
        <v>93</v>
      </c>
      <c r="R15" s="118">
        <v>58.4</v>
      </c>
      <c r="S15" s="118">
        <v>65.2</v>
      </c>
      <c r="T15" s="118">
        <v>6.800000000000004</v>
      </c>
      <c r="U15" s="83">
        <v>135</v>
      </c>
      <c r="V15" s="153">
        <v>110</v>
      </c>
      <c r="W15" s="118">
        <v>81.48148148148148</v>
      </c>
      <c r="X15" s="89">
        <v>-25</v>
      </c>
      <c r="Y15" s="83">
        <v>3428</v>
      </c>
      <c r="Z15" s="83">
        <v>3468</v>
      </c>
      <c r="AA15" s="127">
        <f t="shared" si="0"/>
        <v>101.16686114352392</v>
      </c>
      <c r="AB15" s="89">
        <f t="shared" si="1"/>
        <v>40</v>
      </c>
      <c r="AC15" s="83">
        <v>725</v>
      </c>
      <c r="AD15" s="83">
        <v>658</v>
      </c>
      <c r="AE15" s="127">
        <f t="shared" si="2"/>
        <v>90.75862068965517</v>
      </c>
      <c r="AF15" s="89">
        <f t="shared" si="3"/>
        <v>-67</v>
      </c>
      <c r="AG15" s="83">
        <v>1308</v>
      </c>
      <c r="AH15" s="310">
        <v>1578</v>
      </c>
      <c r="AI15" s="127">
        <f t="shared" si="4"/>
        <v>120.64220183486239</v>
      </c>
      <c r="AJ15" s="89">
        <f t="shared" si="5"/>
        <v>270</v>
      </c>
      <c r="AK15" s="116">
        <v>122</v>
      </c>
      <c r="AL15" s="116">
        <v>134</v>
      </c>
      <c r="AM15" s="128">
        <v>109.8360655737705</v>
      </c>
      <c r="AN15" s="129">
        <v>12</v>
      </c>
      <c r="AO15" s="117">
        <v>121</v>
      </c>
      <c r="AP15" s="117">
        <v>116</v>
      </c>
      <c r="AQ15" s="118">
        <v>95.9</v>
      </c>
      <c r="AR15" s="89">
        <v>-5</v>
      </c>
      <c r="AS15" s="184">
        <v>657</v>
      </c>
      <c r="AT15" s="83">
        <v>670</v>
      </c>
      <c r="AU15" s="118">
        <v>102</v>
      </c>
      <c r="AV15" s="89">
        <v>13</v>
      </c>
      <c r="AW15" s="83">
        <v>371</v>
      </c>
      <c r="AX15" s="83">
        <v>295</v>
      </c>
      <c r="AY15" s="118">
        <v>79.51482479784366</v>
      </c>
      <c r="AZ15" s="89">
        <v>-76</v>
      </c>
      <c r="BA15" s="83">
        <v>321</v>
      </c>
      <c r="BB15" s="83">
        <v>233</v>
      </c>
      <c r="BC15" s="118">
        <v>72.58566978193146</v>
      </c>
      <c r="BD15" s="89">
        <v>-88</v>
      </c>
      <c r="BE15" s="119">
        <v>2824.299065420561</v>
      </c>
      <c r="BF15" s="83">
        <v>3667</v>
      </c>
      <c r="BG15" s="205">
        <f t="shared" si="6"/>
        <v>129.8375248180013</v>
      </c>
      <c r="BH15" s="83">
        <v>19</v>
      </c>
      <c r="BI15" s="83">
        <v>20</v>
      </c>
      <c r="BJ15" s="118">
        <v>105.26315789473684</v>
      </c>
      <c r="BK15" s="89">
        <v>1</v>
      </c>
      <c r="BL15" s="83">
        <v>78</v>
      </c>
      <c r="BM15" s="83">
        <v>4475.26</v>
      </c>
      <c r="BN15" s="154">
        <v>4489</v>
      </c>
      <c r="BO15" s="185">
        <v>100.3</v>
      </c>
      <c r="BP15" s="130">
        <v>13.739999999999782</v>
      </c>
    </row>
    <row r="16" spans="1:68" s="11" customFormat="1" ht="21.75" customHeight="1">
      <c r="A16" s="138" t="s">
        <v>73</v>
      </c>
      <c r="B16" s="226">
        <v>847</v>
      </c>
      <c r="C16" s="83">
        <v>713</v>
      </c>
      <c r="D16" s="127">
        <v>84.17945690672963</v>
      </c>
      <c r="E16" s="152">
        <v>-134</v>
      </c>
      <c r="F16" s="83">
        <v>543</v>
      </c>
      <c r="G16" s="83">
        <v>418</v>
      </c>
      <c r="H16" s="127">
        <v>76.97974217311234</v>
      </c>
      <c r="I16" s="89">
        <v>-125</v>
      </c>
      <c r="J16" s="83">
        <v>582</v>
      </c>
      <c r="K16" s="83">
        <v>519</v>
      </c>
      <c r="L16" s="127">
        <v>89.17525773195877</v>
      </c>
      <c r="M16" s="89">
        <v>-63</v>
      </c>
      <c r="N16" s="83">
        <v>242</v>
      </c>
      <c r="O16" s="83">
        <v>260</v>
      </c>
      <c r="P16" s="118">
        <v>107.43801652892562</v>
      </c>
      <c r="Q16" s="152">
        <v>18</v>
      </c>
      <c r="R16" s="118">
        <v>41.6</v>
      </c>
      <c r="S16" s="118">
        <v>50.1</v>
      </c>
      <c r="T16" s="118">
        <v>8.5</v>
      </c>
      <c r="U16" s="83">
        <v>199</v>
      </c>
      <c r="V16" s="153">
        <v>169</v>
      </c>
      <c r="W16" s="118">
        <v>84.92462311557789</v>
      </c>
      <c r="X16" s="89">
        <v>-30</v>
      </c>
      <c r="Y16" s="83">
        <v>2849</v>
      </c>
      <c r="Z16" s="83">
        <v>3256</v>
      </c>
      <c r="AA16" s="127">
        <f t="shared" si="0"/>
        <v>114.28571428571428</v>
      </c>
      <c r="AB16" s="89">
        <f t="shared" si="1"/>
        <v>407</v>
      </c>
      <c r="AC16" s="83">
        <v>788</v>
      </c>
      <c r="AD16" s="83">
        <v>661</v>
      </c>
      <c r="AE16" s="127">
        <f t="shared" si="2"/>
        <v>83.88324873096447</v>
      </c>
      <c r="AF16" s="89">
        <f t="shared" si="3"/>
        <v>-127</v>
      </c>
      <c r="AG16" s="83">
        <v>1216</v>
      </c>
      <c r="AH16" s="310">
        <v>1634</v>
      </c>
      <c r="AI16" s="127">
        <f t="shared" si="4"/>
        <v>134.375</v>
      </c>
      <c r="AJ16" s="89">
        <f t="shared" si="5"/>
        <v>418</v>
      </c>
      <c r="AK16" s="116">
        <v>370</v>
      </c>
      <c r="AL16" s="116">
        <v>412</v>
      </c>
      <c r="AM16" s="128">
        <v>111.35135135135134</v>
      </c>
      <c r="AN16" s="129">
        <v>42</v>
      </c>
      <c r="AO16" s="117">
        <v>186</v>
      </c>
      <c r="AP16" s="117">
        <v>164</v>
      </c>
      <c r="AQ16" s="118">
        <v>88.2</v>
      </c>
      <c r="AR16" s="89">
        <v>-22</v>
      </c>
      <c r="AS16" s="184">
        <v>814</v>
      </c>
      <c r="AT16" s="83">
        <v>815</v>
      </c>
      <c r="AU16" s="118">
        <v>100.1</v>
      </c>
      <c r="AV16" s="89">
        <v>1</v>
      </c>
      <c r="AW16" s="83">
        <v>299</v>
      </c>
      <c r="AX16" s="83">
        <v>266</v>
      </c>
      <c r="AY16" s="118">
        <v>88.96321070234113</v>
      </c>
      <c r="AZ16" s="89">
        <v>-33</v>
      </c>
      <c r="BA16" s="83">
        <v>227</v>
      </c>
      <c r="BB16" s="83">
        <v>215</v>
      </c>
      <c r="BC16" s="118">
        <v>94.7136563876652</v>
      </c>
      <c r="BD16" s="89">
        <v>-12</v>
      </c>
      <c r="BE16" s="119">
        <v>3144</v>
      </c>
      <c r="BF16" s="83">
        <v>3745</v>
      </c>
      <c r="BG16" s="205">
        <f t="shared" si="6"/>
        <v>119.11577608142494</v>
      </c>
      <c r="BH16" s="83">
        <v>96</v>
      </c>
      <c r="BI16" s="83">
        <v>240</v>
      </c>
      <c r="BJ16" s="118">
        <v>250</v>
      </c>
      <c r="BK16" s="89">
        <v>144</v>
      </c>
      <c r="BL16" s="83">
        <v>0</v>
      </c>
      <c r="BM16" s="83">
        <v>4698.73</v>
      </c>
      <c r="BN16" s="154">
        <v>7854</v>
      </c>
      <c r="BO16" s="185">
        <v>167.2</v>
      </c>
      <c r="BP16" s="130">
        <v>3155.2700000000004</v>
      </c>
    </row>
    <row r="17" spans="1:68" s="11" customFormat="1" ht="21.75" customHeight="1">
      <c r="A17" s="138" t="s">
        <v>74</v>
      </c>
      <c r="B17" s="226">
        <v>2103</v>
      </c>
      <c r="C17" s="83">
        <v>2187</v>
      </c>
      <c r="D17" s="127">
        <v>103.99429386590585</v>
      </c>
      <c r="E17" s="152">
        <v>84</v>
      </c>
      <c r="F17" s="83">
        <v>1288</v>
      </c>
      <c r="G17" s="83">
        <v>1361</v>
      </c>
      <c r="H17" s="127">
        <v>105.66770186335404</v>
      </c>
      <c r="I17" s="89">
        <v>73</v>
      </c>
      <c r="J17" s="83">
        <v>1279</v>
      </c>
      <c r="K17" s="83">
        <v>1446</v>
      </c>
      <c r="L17" s="127">
        <v>113.0570758405004</v>
      </c>
      <c r="M17" s="89">
        <v>167</v>
      </c>
      <c r="N17" s="83">
        <v>546</v>
      </c>
      <c r="O17" s="83">
        <v>696</v>
      </c>
      <c r="P17" s="118">
        <v>127.47252747252746</v>
      </c>
      <c r="Q17" s="152">
        <v>150</v>
      </c>
      <c r="R17" s="118">
        <v>42.7</v>
      </c>
      <c r="S17" s="118">
        <v>48.1</v>
      </c>
      <c r="T17" s="118">
        <v>5.399999999999999</v>
      </c>
      <c r="U17" s="83">
        <v>365</v>
      </c>
      <c r="V17" s="153">
        <v>366</v>
      </c>
      <c r="W17" s="118">
        <v>100.27397260273973</v>
      </c>
      <c r="X17" s="89">
        <v>1</v>
      </c>
      <c r="Y17" s="83">
        <v>4234</v>
      </c>
      <c r="Z17" s="83">
        <v>6827</v>
      </c>
      <c r="AA17" s="127">
        <f t="shared" si="0"/>
        <v>161.24232404345773</v>
      </c>
      <c r="AB17" s="89">
        <f t="shared" si="1"/>
        <v>2593</v>
      </c>
      <c r="AC17" s="83">
        <v>1898</v>
      </c>
      <c r="AD17" s="83">
        <v>2089</v>
      </c>
      <c r="AE17" s="127">
        <f t="shared" si="2"/>
        <v>110.0632244467861</v>
      </c>
      <c r="AF17" s="89">
        <f t="shared" si="3"/>
        <v>191</v>
      </c>
      <c r="AG17" s="83">
        <v>1012</v>
      </c>
      <c r="AH17" s="310">
        <v>3362</v>
      </c>
      <c r="AI17" s="127">
        <f t="shared" si="4"/>
        <v>332.2134387351779</v>
      </c>
      <c r="AJ17" s="89">
        <f t="shared" si="5"/>
        <v>2350</v>
      </c>
      <c r="AK17" s="116">
        <v>1108</v>
      </c>
      <c r="AL17" s="116">
        <v>1115</v>
      </c>
      <c r="AM17" s="128">
        <v>100.6317689530686</v>
      </c>
      <c r="AN17" s="129">
        <v>7</v>
      </c>
      <c r="AO17" s="117">
        <v>369</v>
      </c>
      <c r="AP17" s="117">
        <v>464</v>
      </c>
      <c r="AQ17" s="118">
        <v>125.7</v>
      </c>
      <c r="AR17" s="89">
        <v>95</v>
      </c>
      <c r="AS17" s="184">
        <v>1469</v>
      </c>
      <c r="AT17" s="83">
        <v>1488</v>
      </c>
      <c r="AU17" s="118">
        <v>101.3</v>
      </c>
      <c r="AV17" s="89">
        <v>19</v>
      </c>
      <c r="AW17" s="83">
        <v>885</v>
      </c>
      <c r="AX17" s="83">
        <v>844</v>
      </c>
      <c r="AY17" s="118">
        <v>95.36723163841808</v>
      </c>
      <c r="AZ17" s="89">
        <v>-41</v>
      </c>
      <c r="BA17" s="83">
        <v>619</v>
      </c>
      <c r="BB17" s="83">
        <v>643</v>
      </c>
      <c r="BC17" s="118">
        <v>103.87722132471728</v>
      </c>
      <c r="BD17" s="89">
        <v>24</v>
      </c>
      <c r="BE17" s="119">
        <v>2306.87134502924</v>
      </c>
      <c r="BF17" s="83">
        <v>3001</v>
      </c>
      <c r="BG17" s="205">
        <f t="shared" si="6"/>
        <v>130.08961277647506</v>
      </c>
      <c r="BH17" s="83">
        <v>123</v>
      </c>
      <c r="BI17" s="83">
        <v>55</v>
      </c>
      <c r="BJ17" s="118">
        <v>44.71544715447154</v>
      </c>
      <c r="BK17" s="89">
        <v>-68</v>
      </c>
      <c r="BL17" s="83">
        <v>65</v>
      </c>
      <c r="BM17" s="83">
        <v>4371.15</v>
      </c>
      <c r="BN17" s="154">
        <v>6338</v>
      </c>
      <c r="BO17" s="185">
        <v>145</v>
      </c>
      <c r="BP17" s="130">
        <v>1966.8500000000004</v>
      </c>
    </row>
    <row r="18" spans="1:68" s="11" customFormat="1" ht="21.75" customHeight="1">
      <c r="A18" s="138" t="s">
        <v>75</v>
      </c>
      <c r="B18" s="226">
        <v>1509</v>
      </c>
      <c r="C18" s="83">
        <v>1425</v>
      </c>
      <c r="D18" s="127">
        <v>94.43339960238568</v>
      </c>
      <c r="E18" s="152">
        <v>-84</v>
      </c>
      <c r="F18" s="83">
        <v>894</v>
      </c>
      <c r="G18" s="83">
        <v>849</v>
      </c>
      <c r="H18" s="127">
        <v>94.96644295302013</v>
      </c>
      <c r="I18" s="89">
        <v>-45</v>
      </c>
      <c r="J18" s="83">
        <v>706</v>
      </c>
      <c r="K18" s="83">
        <v>873</v>
      </c>
      <c r="L18" s="127">
        <v>123.65439093484419</v>
      </c>
      <c r="M18" s="89">
        <v>167</v>
      </c>
      <c r="N18" s="83">
        <v>270</v>
      </c>
      <c r="O18" s="83">
        <v>368</v>
      </c>
      <c r="P18" s="118">
        <v>136.2962962962963</v>
      </c>
      <c r="Q18" s="152">
        <v>98</v>
      </c>
      <c r="R18" s="118">
        <v>38.2</v>
      </c>
      <c r="S18" s="118">
        <v>42.2</v>
      </c>
      <c r="T18" s="118">
        <v>4</v>
      </c>
      <c r="U18" s="83">
        <v>343</v>
      </c>
      <c r="V18" s="153">
        <v>286</v>
      </c>
      <c r="W18" s="118">
        <v>83.38192419825073</v>
      </c>
      <c r="X18" s="89">
        <v>-57</v>
      </c>
      <c r="Y18" s="83">
        <v>6086</v>
      </c>
      <c r="Z18" s="83">
        <v>9030</v>
      </c>
      <c r="AA18" s="127">
        <f t="shared" si="0"/>
        <v>148.37331580676965</v>
      </c>
      <c r="AB18" s="89">
        <f t="shared" si="1"/>
        <v>2944</v>
      </c>
      <c r="AC18" s="83">
        <v>1435</v>
      </c>
      <c r="AD18" s="83">
        <v>1332</v>
      </c>
      <c r="AE18" s="127">
        <f t="shared" si="2"/>
        <v>92.82229965156795</v>
      </c>
      <c r="AF18" s="89">
        <f t="shared" si="3"/>
        <v>-103</v>
      </c>
      <c r="AG18" s="83">
        <v>1432</v>
      </c>
      <c r="AH18" s="310">
        <v>3901</v>
      </c>
      <c r="AI18" s="127">
        <f t="shared" si="4"/>
        <v>272.41620111731845</v>
      </c>
      <c r="AJ18" s="89">
        <f t="shared" si="5"/>
        <v>2469</v>
      </c>
      <c r="AK18" s="116">
        <v>688</v>
      </c>
      <c r="AL18" s="116">
        <v>634</v>
      </c>
      <c r="AM18" s="128">
        <v>92.15116279069767</v>
      </c>
      <c r="AN18" s="129">
        <v>-54</v>
      </c>
      <c r="AO18" s="117">
        <v>180</v>
      </c>
      <c r="AP18" s="117">
        <v>190</v>
      </c>
      <c r="AQ18" s="118">
        <v>105.6</v>
      </c>
      <c r="AR18" s="89">
        <v>10</v>
      </c>
      <c r="AS18" s="184">
        <v>731</v>
      </c>
      <c r="AT18" s="83">
        <v>872</v>
      </c>
      <c r="AU18" s="118">
        <v>119.3</v>
      </c>
      <c r="AV18" s="89">
        <v>141</v>
      </c>
      <c r="AW18" s="83">
        <v>654</v>
      </c>
      <c r="AX18" s="83">
        <v>549</v>
      </c>
      <c r="AY18" s="118">
        <v>83.94495412844036</v>
      </c>
      <c r="AZ18" s="89">
        <v>-105</v>
      </c>
      <c r="BA18" s="83">
        <v>513</v>
      </c>
      <c r="BB18" s="83">
        <v>448</v>
      </c>
      <c r="BC18" s="118">
        <v>87.32943469785575</v>
      </c>
      <c r="BD18" s="89">
        <v>-65</v>
      </c>
      <c r="BE18" s="119">
        <v>2769.9065420560746</v>
      </c>
      <c r="BF18" s="83">
        <v>3332</v>
      </c>
      <c r="BG18" s="205">
        <f t="shared" si="6"/>
        <v>120.29286726499764</v>
      </c>
      <c r="BH18" s="83">
        <v>38</v>
      </c>
      <c r="BI18" s="83">
        <v>20</v>
      </c>
      <c r="BJ18" s="118">
        <v>52.63157894736842</v>
      </c>
      <c r="BK18" s="89">
        <v>-18</v>
      </c>
      <c r="BL18" s="83">
        <v>136</v>
      </c>
      <c r="BM18" s="83">
        <v>4103.7</v>
      </c>
      <c r="BN18" s="154">
        <v>4840</v>
      </c>
      <c r="BO18" s="185">
        <v>117.9</v>
      </c>
      <c r="BP18" s="130">
        <v>736.3000000000002</v>
      </c>
    </row>
    <row r="19" spans="1:68" s="11" customFormat="1" ht="21.75" customHeight="1">
      <c r="A19" s="138" t="s">
        <v>76</v>
      </c>
      <c r="B19" s="226">
        <v>3052</v>
      </c>
      <c r="C19" s="83">
        <v>2773</v>
      </c>
      <c r="D19" s="127">
        <v>90.85845347313237</v>
      </c>
      <c r="E19" s="152">
        <v>-279</v>
      </c>
      <c r="F19" s="83">
        <v>1930</v>
      </c>
      <c r="G19" s="83">
        <v>1774</v>
      </c>
      <c r="H19" s="127">
        <v>91.91709844559585</v>
      </c>
      <c r="I19" s="89">
        <v>-156</v>
      </c>
      <c r="J19" s="83">
        <v>1787</v>
      </c>
      <c r="K19" s="83">
        <v>1787</v>
      </c>
      <c r="L19" s="127">
        <v>100</v>
      </c>
      <c r="M19" s="89">
        <v>0</v>
      </c>
      <c r="N19" s="83">
        <v>751</v>
      </c>
      <c r="O19" s="83">
        <v>649</v>
      </c>
      <c r="P19" s="118">
        <v>86.41810918774966</v>
      </c>
      <c r="Q19" s="152">
        <v>-102</v>
      </c>
      <c r="R19" s="118">
        <v>42</v>
      </c>
      <c r="S19" s="118">
        <v>36.3</v>
      </c>
      <c r="T19" s="118">
        <v>-5.700000000000003</v>
      </c>
      <c r="U19" s="83">
        <v>624</v>
      </c>
      <c r="V19" s="153">
        <v>612</v>
      </c>
      <c r="W19" s="118">
        <v>98.07692307692307</v>
      </c>
      <c r="X19" s="89">
        <v>-12</v>
      </c>
      <c r="Y19" s="83">
        <v>7813</v>
      </c>
      <c r="Z19" s="83">
        <v>15211</v>
      </c>
      <c r="AA19" s="127">
        <f t="shared" si="0"/>
        <v>194.68833994624345</v>
      </c>
      <c r="AB19" s="89">
        <f t="shared" si="1"/>
        <v>7398</v>
      </c>
      <c r="AC19" s="83">
        <v>2818</v>
      </c>
      <c r="AD19" s="83">
        <v>2560</v>
      </c>
      <c r="AE19" s="127">
        <f t="shared" si="2"/>
        <v>90.84457061745918</v>
      </c>
      <c r="AF19" s="89">
        <f t="shared" si="3"/>
        <v>-258</v>
      </c>
      <c r="AG19" s="83">
        <v>2199</v>
      </c>
      <c r="AH19" s="310">
        <v>8952</v>
      </c>
      <c r="AI19" s="127">
        <f t="shared" si="4"/>
        <v>407.0941336971351</v>
      </c>
      <c r="AJ19" s="89">
        <f t="shared" si="5"/>
        <v>6753</v>
      </c>
      <c r="AK19" s="116">
        <v>1291</v>
      </c>
      <c r="AL19" s="116">
        <v>1279</v>
      </c>
      <c r="AM19" s="128">
        <v>99.07048799380325</v>
      </c>
      <c r="AN19" s="129">
        <v>-12</v>
      </c>
      <c r="AO19" s="117">
        <v>695</v>
      </c>
      <c r="AP19" s="117">
        <v>726</v>
      </c>
      <c r="AQ19" s="118">
        <v>104.5</v>
      </c>
      <c r="AR19" s="89">
        <v>31</v>
      </c>
      <c r="AS19" s="184">
        <v>3020</v>
      </c>
      <c r="AT19" s="83">
        <v>3109</v>
      </c>
      <c r="AU19" s="118">
        <v>102.9</v>
      </c>
      <c r="AV19" s="89">
        <v>89</v>
      </c>
      <c r="AW19" s="83">
        <v>1109</v>
      </c>
      <c r="AX19" s="83">
        <v>1033</v>
      </c>
      <c r="AY19" s="118">
        <v>93.14697926059513</v>
      </c>
      <c r="AZ19" s="89">
        <v>-76</v>
      </c>
      <c r="BA19" s="83">
        <v>920</v>
      </c>
      <c r="BB19" s="83">
        <v>894</v>
      </c>
      <c r="BC19" s="118">
        <v>97.17391304347827</v>
      </c>
      <c r="BD19" s="89">
        <v>-26</v>
      </c>
      <c r="BE19" s="119">
        <v>2727.6908023483365</v>
      </c>
      <c r="BF19" s="83">
        <v>3724</v>
      </c>
      <c r="BG19" s="205">
        <f t="shared" si="6"/>
        <v>136.52573806363668</v>
      </c>
      <c r="BH19" s="83">
        <v>328</v>
      </c>
      <c r="BI19" s="83">
        <v>1079</v>
      </c>
      <c r="BJ19" s="118">
        <v>328.9634146341463</v>
      </c>
      <c r="BK19" s="89">
        <v>751</v>
      </c>
      <c r="BL19" s="83">
        <v>44</v>
      </c>
      <c r="BM19" s="83">
        <v>5640.42</v>
      </c>
      <c r="BN19" s="154">
        <v>7093</v>
      </c>
      <c r="BO19" s="185">
        <v>125.8</v>
      </c>
      <c r="BP19" s="130">
        <v>1452.58</v>
      </c>
    </row>
    <row r="20" spans="1:68" s="12" customFormat="1" ht="21.75" customHeight="1">
      <c r="A20" s="139" t="s">
        <v>77</v>
      </c>
      <c r="B20" s="226">
        <v>956</v>
      </c>
      <c r="C20" s="83">
        <v>977</v>
      </c>
      <c r="D20" s="127">
        <v>102.19665271966527</v>
      </c>
      <c r="E20" s="152">
        <v>21</v>
      </c>
      <c r="F20" s="83">
        <v>653</v>
      </c>
      <c r="G20" s="83">
        <v>671</v>
      </c>
      <c r="H20" s="127">
        <v>102.75650842266461</v>
      </c>
      <c r="I20" s="89">
        <v>18</v>
      </c>
      <c r="J20" s="83">
        <v>568</v>
      </c>
      <c r="K20" s="83">
        <v>620</v>
      </c>
      <c r="L20" s="127">
        <v>109.1549295774648</v>
      </c>
      <c r="M20" s="89">
        <v>52</v>
      </c>
      <c r="N20" s="83">
        <v>266</v>
      </c>
      <c r="O20" s="83">
        <v>344</v>
      </c>
      <c r="P20" s="118">
        <v>129.32330827067668</v>
      </c>
      <c r="Q20" s="152">
        <v>78</v>
      </c>
      <c r="R20" s="118">
        <v>46.8</v>
      </c>
      <c r="S20" s="118">
        <v>55.5</v>
      </c>
      <c r="T20" s="118">
        <v>8.700000000000003</v>
      </c>
      <c r="U20" s="83">
        <v>177</v>
      </c>
      <c r="V20" s="153">
        <v>150</v>
      </c>
      <c r="W20" s="118">
        <v>84.7457627118644</v>
      </c>
      <c r="X20" s="89">
        <v>-27</v>
      </c>
      <c r="Y20" s="83">
        <v>3337</v>
      </c>
      <c r="Z20" s="83">
        <v>11378</v>
      </c>
      <c r="AA20" s="127">
        <f t="shared" si="0"/>
        <v>340.96493856757564</v>
      </c>
      <c r="AB20" s="89">
        <f t="shared" si="1"/>
        <v>8041</v>
      </c>
      <c r="AC20" s="83">
        <v>887</v>
      </c>
      <c r="AD20" s="83">
        <v>913</v>
      </c>
      <c r="AE20" s="127">
        <f t="shared" si="2"/>
        <v>102.93122886133033</v>
      </c>
      <c r="AF20" s="89">
        <f t="shared" si="3"/>
        <v>26</v>
      </c>
      <c r="AG20" s="83">
        <v>1474</v>
      </c>
      <c r="AH20" s="310">
        <v>8822</v>
      </c>
      <c r="AI20" s="127">
        <f t="shared" si="4"/>
        <v>598.5074626865671</v>
      </c>
      <c r="AJ20" s="89">
        <f t="shared" si="5"/>
        <v>7348</v>
      </c>
      <c r="AK20" s="116">
        <v>544</v>
      </c>
      <c r="AL20" s="116">
        <v>547</v>
      </c>
      <c r="AM20" s="128">
        <v>100.5514705882353</v>
      </c>
      <c r="AN20" s="129">
        <v>3</v>
      </c>
      <c r="AO20" s="117">
        <v>215</v>
      </c>
      <c r="AP20" s="117">
        <v>227</v>
      </c>
      <c r="AQ20" s="118">
        <v>105.6</v>
      </c>
      <c r="AR20" s="89">
        <v>12</v>
      </c>
      <c r="AS20" s="184">
        <v>717</v>
      </c>
      <c r="AT20" s="83">
        <v>731</v>
      </c>
      <c r="AU20" s="118">
        <v>102</v>
      </c>
      <c r="AV20" s="89">
        <v>14</v>
      </c>
      <c r="AW20" s="83">
        <v>392</v>
      </c>
      <c r="AX20" s="83">
        <v>439</v>
      </c>
      <c r="AY20" s="118">
        <v>111.98979591836735</v>
      </c>
      <c r="AZ20" s="89">
        <v>47</v>
      </c>
      <c r="BA20" s="83">
        <v>279</v>
      </c>
      <c r="BB20" s="83">
        <v>359</v>
      </c>
      <c r="BC20" s="118">
        <v>128.67383512544802</v>
      </c>
      <c r="BD20" s="89">
        <v>80</v>
      </c>
      <c r="BE20" s="119">
        <v>3206.521739130435</v>
      </c>
      <c r="BF20" s="83">
        <v>3745</v>
      </c>
      <c r="BG20" s="205">
        <f t="shared" si="6"/>
        <v>116.79322033898305</v>
      </c>
      <c r="BH20" s="83">
        <v>50</v>
      </c>
      <c r="BI20" s="83">
        <v>103</v>
      </c>
      <c r="BJ20" s="118">
        <v>206</v>
      </c>
      <c r="BK20" s="89">
        <v>53</v>
      </c>
      <c r="BL20" s="83">
        <v>52</v>
      </c>
      <c r="BM20" s="83">
        <v>4409.02</v>
      </c>
      <c r="BN20" s="154">
        <v>7115</v>
      </c>
      <c r="BO20" s="185">
        <v>161.4</v>
      </c>
      <c r="BP20" s="130">
        <v>2705.9799999999996</v>
      </c>
    </row>
    <row r="21" spans="1:68" s="11" customFormat="1" ht="21.75" customHeight="1">
      <c r="A21" s="138" t="s">
        <v>78</v>
      </c>
      <c r="B21" s="226">
        <v>718</v>
      </c>
      <c r="C21" s="83">
        <v>630</v>
      </c>
      <c r="D21" s="127">
        <v>87.74373259052925</v>
      </c>
      <c r="E21" s="152">
        <v>-88</v>
      </c>
      <c r="F21" s="83">
        <v>480</v>
      </c>
      <c r="G21" s="83">
        <v>379</v>
      </c>
      <c r="H21" s="127">
        <v>78.95833333333333</v>
      </c>
      <c r="I21" s="89">
        <v>-101</v>
      </c>
      <c r="J21" s="83">
        <v>438</v>
      </c>
      <c r="K21" s="83">
        <v>457</v>
      </c>
      <c r="L21" s="127">
        <v>104.337899543379</v>
      </c>
      <c r="M21" s="89">
        <v>19</v>
      </c>
      <c r="N21" s="83">
        <v>256</v>
      </c>
      <c r="O21" s="83">
        <v>271</v>
      </c>
      <c r="P21" s="118">
        <v>105.859375</v>
      </c>
      <c r="Q21" s="152">
        <v>15</v>
      </c>
      <c r="R21" s="118">
        <v>58.4</v>
      </c>
      <c r="S21" s="118">
        <v>59.3</v>
      </c>
      <c r="T21" s="118">
        <v>0.8999999999999986</v>
      </c>
      <c r="U21" s="83">
        <v>120</v>
      </c>
      <c r="V21" s="153">
        <v>109</v>
      </c>
      <c r="W21" s="118">
        <v>90.83333333333333</v>
      </c>
      <c r="X21" s="89">
        <v>-11</v>
      </c>
      <c r="Y21" s="83">
        <v>2110</v>
      </c>
      <c r="Z21" s="83">
        <v>3564</v>
      </c>
      <c r="AA21" s="127">
        <f t="shared" si="0"/>
        <v>168.90995260663507</v>
      </c>
      <c r="AB21" s="89">
        <f t="shared" si="1"/>
        <v>1454</v>
      </c>
      <c r="AC21" s="83">
        <v>683</v>
      </c>
      <c r="AD21" s="83">
        <v>597</v>
      </c>
      <c r="AE21" s="127">
        <f t="shared" si="2"/>
        <v>87.40849194729137</v>
      </c>
      <c r="AF21" s="89">
        <f t="shared" si="3"/>
        <v>-86</v>
      </c>
      <c r="AG21" s="83">
        <v>836</v>
      </c>
      <c r="AH21" s="310">
        <v>2219</v>
      </c>
      <c r="AI21" s="127">
        <f t="shared" si="4"/>
        <v>265.4306220095694</v>
      </c>
      <c r="AJ21" s="89">
        <f t="shared" si="5"/>
        <v>1383</v>
      </c>
      <c r="AK21" s="116">
        <v>295</v>
      </c>
      <c r="AL21" s="116">
        <v>312</v>
      </c>
      <c r="AM21" s="128">
        <v>105.76271186440678</v>
      </c>
      <c r="AN21" s="129">
        <v>17</v>
      </c>
      <c r="AO21" s="117">
        <v>122</v>
      </c>
      <c r="AP21" s="117">
        <v>131</v>
      </c>
      <c r="AQ21" s="118">
        <v>107.4</v>
      </c>
      <c r="AR21" s="89">
        <v>9</v>
      </c>
      <c r="AS21" s="184">
        <v>480</v>
      </c>
      <c r="AT21" s="83">
        <v>507</v>
      </c>
      <c r="AU21" s="118">
        <v>105.6</v>
      </c>
      <c r="AV21" s="89">
        <v>27</v>
      </c>
      <c r="AW21" s="83">
        <v>332</v>
      </c>
      <c r="AX21" s="83">
        <v>237</v>
      </c>
      <c r="AY21" s="118">
        <v>71.3855421686747</v>
      </c>
      <c r="AZ21" s="89">
        <v>-95</v>
      </c>
      <c r="BA21" s="83">
        <v>252</v>
      </c>
      <c r="BB21" s="83">
        <v>193</v>
      </c>
      <c r="BC21" s="118">
        <v>76.5873015873016</v>
      </c>
      <c r="BD21" s="89">
        <v>-59</v>
      </c>
      <c r="BE21" s="119">
        <v>2727.3722627737225</v>
      </c>
      <c r="BF21" s="83">
        <v>3349</v>
      </c>
      <c r="BG21" s="205">
        <f t="shared" si="6"/>
        <v>122.79218520005352</v>
      </c>
      <c r="BH21" s="83">
        <v>23</v>
      </c>
      <c r="BI21" s="83">
        <v>44</v>
      </c>
      <c r="BJ21" s="118">
        <v>191.30434782608697</v>
      </c>
      <c r="BK21" s="89">
        <v>21</v>
      </c>
      <c r="BL21" s="83">
        <v>83</v>
      </c>
      <c r="BM21" s="83">
        <v>3950.43</v>
      </c>
      <c r="BN21" s="154">
        <v>4614</v>
      </c>
      <c r="BO21" s="185">
        <v>116.8</v>
      </c>
      <c r="BP21" s="130">
        <v>663.5700000000002</v>
      </c>
    </row>
    <row r="22" spans="1:68" s="11" customFormat="1" ht="21.75" customHeight="1">
      <c r="A22" s="138" t="s">
        <v>79</v>
      </c>
      <c r="B22" s="226">
        <v>149</v>
      </c>
      <c r="C22" s="83">
        <v>34</v>
      </c>
      <c r="D22" s="127">
        <v>22.818791946308725</v>
      </c>
      <c r="E22" s="152">
        <v>-115</v>
      </c>
      <c r="F22" s="83">
        <v>103</v>
      </c>
      <c r="G22" s="83">
        <v>0</v>
      </c>
      <c r="H22" s="127">
        <v>0</v>
      </c>
      <c r="I22" s="89">
        <v>-103</v>
      </c>
      <c r="J22" s="83">
        <v>116</v>
      </c>
      <c r="K22" s="83">
        <v>5</v>
      </c>
      <c r="L22" s="127">
        <v>4.310344827586207</v>
      </c>
      <c r="M22" s="89">
        <v>-111</v>
      </c>
      <c r="N22" s="83">
        <v>45</v>
      </c>
      <c r="O22" s="83">
        <v>0</v>
      </c>
      <c r="P22" s="118">
        <v>0</v>
      </c>
      <c r="Q22" s="152">
        <v>-45</v>
      </c>
      <c r="R22" s="118">
        <v>38.8</v>
      </c>
      <c r="S22" s="118">
        <v>0</v>
      </c>
      <c r="T22" s="118">
        <v>-38.8</v>
      </c>
      <c r="U22" s="83">
        <v>42</v>
      </c>
      <c r="V22" s="153">
        <v>6</v>
      </c>
      <c r="W22" s="118">
        <v>14.285714285714285</v>
      </c>
      <c r="X22" s="89">
        <v>-36</v>
      </c>
      <c r="Y22" s="83">
        <v>675</v>
      </c>
      <c r="Z22" s="83">
        <v>23</v>
      </c>
      <c r="AA22" s="127">
        <f t="shared" si="0"/>
        <v>3.4074074074074074</v>
      </c>
      <c r="AB22" s="89">
        <f t="shared" si="1"/>
        <v>-652</v>
      </c>
      <c r="AC22" s="83">
        <v>143</v>
      </c>
      <c r="AD22" s="83">
        <v>17</v>
      </c>
      <c r="AE22" s="127">
        <f t="shared" si="2"/>
        <v>11.888111888111888</v>
      </c>
      <c r="AF22" s="89">
        <f t="shared" si="3"/>
        <v>-126</v>
      </c>
      <c r="AG22" s="83">
        <v>349</v>
      </c>
      <c r="AH22" s="310">
        <v>0</v>
      </c>
      <c r="AI22" s="127">
        <f t="shared" si="4"/>
        <v>0</v>
      </c>
      <c r="AJ22" s="89">
        <f t="shared" si="5"/>
        <v>-349</v>
      </c>
      <c r="AK22" s="116">
        <v>52</v>
      </c>
      <c r="AL22" s="116">
        <v>0</v>
      </c>
      <c r="AM22" s="128">
        <v>0</v>
      </c>
      <c r="AN22" s="129">
        <v>-52</v>
      </c>
      <c r="AO22" s="117">
        <v>56</v>
      </c>
      <c r="AP22" s="117">
        <v>8</v>
      </c>
      <c r="AQ22" s="118">
        <v>14.3</v>
      </c>
      <c r="AR22" s="89">
        <v>-48</v>
      </c>
      <c r="AS22" s="184">
        <v>166</v>
      </c>
      <c r="AT22" s="83">
        <v>12</v>
      </c>
      <c r="AU22" s="118">
        <v>7.2</v>
      </c>
      <c r="AV22" s="89">
        <v>-154</v>
      </c>
      <c r="AW22" s="83">
        <v>58</v>
      </c>
      <c r="AX22" s="83">
        <v>0</v>
      </c>
      <c r="AY22" s="118">
        <v>0</v>
      </c>
      <c r="AZ22" s="89">
        <v>-58</v>
      </c>
      <c r="BA22" s="83">
        <v>44</v>
      </c>
      <c r="BB22" s="83">
        <v>0</v>
      </c>
      <c r="BC22" s="118">
        <v>0</v>
      </c>
      <c r="BD22" s="89">
        <v>-44</v>
      </c>
      <c r="BE22" s="119">
        <v>2336.9565217391305</v>
      </c>
      <c r="BF22" s="83">
        <v>0</v>
      </c>
      <c r="BG22" s="205">
        <f t="shared" si="6"/>
        <v>0</v>
      </c>
      <c r="BH22" s="83">
        <v>21</v>
      </c>
      <c r="BI22" s="83">
        <v>0</v>
      </c>
      <c r="BJ22" s="118">
        <v>0</v>
      </c>
      <c r="BK22" s="89">
        <v>-21</v>
      </c>
      <c r="BL22" s="83"/>
      <c r="BM22" s="83">
        <v>5169.43</v>
      </c>
      <c r="BN22" s="154">
        <v>0</v>
      </c>
      <c r="BO22" s="185">
        <v>0</v>
      </c>
      <c r="BP22" s="130">
        <v>-5169.43</v>
      </c>
    </row>
    <row r="23" spans="1:68" s="11" customFormat="1" ht="21.75" customHeight="1">
      <c r="A23" s="138" t="s">
        <v>80</v>
      </c>
      <c r="B23" s="226">
        <v>6971</v>
      </c>
      <c r="C23" s="83">
        <v>5989</v>
      </c>
      <c r="D23" s="127">
        <v>85.91306842633767</v>
      </c>
      <c r="E23" s="152">
        <v>-982</v>
      </c>
      <c r="F23" s="83">
        <v>4237</v>
      </c>
      <c r="G23" s="83">
        <v>3484</v>
      </c>
      <c r="H23" s="127">
        <v>82.22799150342223</v>
      </c>
      <c r="I23" s="89">
        <v>-753</v>
      </c>
      <c r="J23" s="83">
        <v>2521</v>
      </c>
      <c r="K23" s="83">
        <v>2700</v>
      </c>
      <c r="L23" s="127">
        <v>107.10035700119</v>
      </c>
      <c r="M23" s="89">
        <v>179</v>
      </c>
      <c r="N23" s="83">
        <v>550</v>
      </c>
      <c r="O23" s="83">
        <v>767</v>
      </c>
      <c r="P23" s="118">
        <v>139.45454545454544</v>
      </c>
      <c r="Q23" s="152">
        <v>217</v>
      </c>
      <c r="R23" s="118">
        <v>21.8</v>
      </c>
      <c r="S23" s="118">
        <v>28.4</v>
      </c>
      <c r="T23" s="118">
        <v>6.599999999999998</v>
      </c>
      <c r="U23" s="83">
        <v>1511</v>
      </c>
      <c r="V23" s="153">
        <v>1328</v>
      </c>
      <c r="W23" s="118">
        <v>87.88881535407015</v>
      </c>
      <c r="X23" s="89">
        <v>-183</v>
      </c>
      <c r="Y23" s="83">
        <v>21729</v>
      </c>
      <c r="Z23" s="83">
        <v>21270</v>
      </c>
      <c r="AA23" s="127">
        <f t="shared" si="0"/>
        <v>97.88761562888307</v>
      </c>
      <c r="AB23" s="89">
        <f t="shared" si="1"/>
        <v>-459</v>
      </c>
      <c r="AC23" s="83">
        <v>6396</v>
      </c>
      <c r="AD23" s="83">
        <v>5250</v>
      </c>
      <c r="AE23" s="127">
        <f t="shared" si="2"/>
        <v>82.08255159474672</v>
      </c>
      <c r="AF23" s="89">
        <f t="shared" si="3"/>
        <v>-1146</v>
      </c>
      <c r="AG23" s="83">
        <v>10059</v>
      </c>
      <c r="AH23" s="310">
        <v>11392</v>
      </c>
      <c r="AI23" s="127">
        <f t="shared" si="4"/>
        <v>113.25181429565563</v>
      </c>
      <c r="AJ23" s="89">
        <f t="shared" si="5"/>
        <v>1333</v>
      </c>
      <c r="AK23" s="116">
        <v>2909</v>
      </c>
      <c r="AL23" s="116">
        <v>3160</v>
      </c>
      <c r="AM23" s="128">
        <v>108.62839463733242</v>
      </c>
      <c r="AN23" s="129">
        <v>251</v>
      </c>
      <c r="AO23" s="117">
        <v>677</v>
      </c>
      <c r="AP23" s="117">
        <v>703</v>
      </c>
      <c r="AQ23" s="118">
        <v>103.8</v>
      </c>
      <c r="AR23" s="89">
        <v>26</v>
      </c>
      <c r="AS23" s="184">
        <v>4380</v>
      </c>
      <c r="AT23" s="83">
        <v>4475</v>
      </c>
      <c r="AU23" s="118">
        <v>102.2</v>
      </c>
      <c r="AV23" s="89">
        <v>95</v>
      </c>
      <c r="AW23" s="83">
        <v>3056</v>
      </c>
      <c r="AX23" s="83">
        <v>2257</v>
      </c>
      <c r="AY23" s="118">
        <v>73.85471204188482</v>
      </c>
      <c r="AZ23" s="89">
        <v>-799</v>
      </c>
      <c r="BA23" s="83">
        <v>2330</v>
      </c>
      <c r="BB23" s="83">
        <v>1798</v>
      </c>
      <c r="BC23" s="118">
        <v>77.16738197424893</v>
      </c>
      <c r="BD23" s="89">
        <v>-532</v>
      </c>
      <c r="BE23" s="119">
        <v>3262.833675564682</v>
      </c>
      <c r="BF23" s="83">
        <v>4124</v>
      </c>
      <c r="BG23" s="205">
        <f t="shared" si="6"/>
        <v>126.39320327249841</v>
      </c>
      <c r="BH23" s="83">
        <v>398</v>
      </c>
      <c r="BI23" s="83">
        <v>755</v>
      </c>
      <c r="BJ23" s="118">
        <v>189.69849246231155</v>
      </c>
      <c r="BK23" s="89">
        <v>357</v>
      </c>
      <c r="BL23" s="83">
        <v>146</v>
      </c>
      <c r="BM23" s="83">
        <v>6098.33</v>
      </c>
      <c r="BN23" s="154">
        <v>7243</v>
      </c>
      <c r="BO23" s="185">
        <v>118.8</v>
      </c>
      <c r="BP23" s="130">
        <v>1144.67</v>
      </c>
    </row>
    <row r="24" spans="1:68" s="11" customFormat="1" ht="21.75" customHeight="1">
      <c r="A24" s="138" t="s">
        <v>81</v>
      </c>
      <c r="B24" s="226">
        <v>261</v>
      </c>
      <c r="C24" s="83">
        <v>213</v>
      </c>
      <c r="D24" s="127">
        <v>81.60919540229885</v>
      </c>
      <c r="E24" s="152">
        <v>-48</v>
      </c>
      <c r="F24" s="83">
        <v>148</v>
      </c>
      <c r="G24" s="83">
        <v>121</v>
      </c>
      <c r="H24" s="127">
        <v>81.75675675675676</v>
      </c>
      <c r="I24" s="89">
        <v>-27</v>
      </c>
      <c r="J24" s="83">
        <v>79</v>
      </c>
      <c r="K24" s="83">
        <v>132</v>
      </c>
      <c r="L24" s="127">
        <v>167.08860759493672</v>
      </c>
      <c r="M24" s="89">
        <v>53</v>
      </c>
      <c r="N24" s="83">
        <v>26</v>
      </c>
      <c r="O24" s="83">
        <v>67</v>
      </c>
      <c r="P24" s="118">
        <v>257.69230769230774</v>
      </c>
      <c r="Q24" s="152">
        <v>41</v>
      </c>
      <c r="R24" s="118">
        <v>32.9</v>
      </c>
      <c r="S24" s="118">
        <v>50.8</v>
      </c>
      <c r="T24" s="118">
        <v>17.9</v>
      </c>
      <c r="U24" s="83">
        <v>45</v>
      </c>
      <c r="V24" s="153">
        <v>52</v>
      </c>
      <c r="W24" s="118">
        <v>115.55555555555554</v>
      </c>
      <c r="X24" s="89">
        <v>7</v>
      </c>
      <c r="Y24" s="83">
        <v>1469</v>
      </c>
      <c r="Z24" s="83">
        <v>2157</v>
      </c>
      <c r="AA24" s="127">
        <f t="shared" si="0"/>
        <v>146.83458134785567</v>
      </c>
      <c r="AB24" s="89">
        <f t="shared" si="1"/>
        <v>688</v>
      </c>
      <c r="AC24" s="83">
        <v>242</v>
      </c>
      <c r="AD24" s="83">
        <v>192</v>
      </c>
      <c r="AE24" s="127">
        <f t="shared" si="2"/>
        <v>79.33884297520662</v>
      </c>
      <c r="AF24" s="89">
        <f t="shared" si="3"/>
        <v>-50</v>
      </c>
      <c r="AG24" s="83">
        <v>947</v>
      </c>
      <c r="AH24" s="310">
        <v>1413</v>
      </c>
      <c r="AI24" s="127">
        <f t="shared" si="4"/>
        <v>149.20802534318904</v>
      </c>
      <c r="AJ24" s="89">
        <f t="shared" si="5"/>
        <v>466</v>
      </c>
      <c r="AK24" s="116">
        <v>120</v>
      </c>
      <c r="AL24" s="116">
        <v>128</v>
      </c>
      <c r="AM24" s="128">
        <v>106.66666666666667</v>
      </c>
      <c r="AN24" s="129">
        <v>8</v>
      </c>
      <c r="AO24" s="117">
        <v>41</v>
      </c>
      <c r="AP24" s="117">
        <v>41</v>
      </c>
      <c r="AQ24" s="118">
        <v>100</v>
      </c>
      <c r="AR24" s="89">
        <v>0</v>
      </c>
      <c r="AS24" s="184">
        <v>84</v>
      </c>
      <c r="AT24" s="83">
        <v>138</v>
      </c>
      <c r="AU24" s="118">
        <v>164.3</v>
      </c>
      <c r="AV24" s="89">
        <v>54</v>
      </c>
      <c r="AW24" s="83">
        <v>103</v>
      </c>
      <c r="AX24" s="83">
        <v>77</v>
      </c>
      <c r="AY24" s="118">
        <v>74.75728155339806</v>
      </c>
      <c r="AZ24" s="89">
        <v>-26</v>
      </c>
      <c r="BA24" s="83">
        <v>47</v>
      </c>
      <c r="BB24" s="83">
        <v>43</v>
      </c>
      <c r="BC24" s="118">
        <v>91.48936170212765</v>
      </c>
      <c r="BD24" s="89">
        <v>-4</v>
      </c>
      <c r="BE24" s="119">
        <v>1783.5820895522388</v>
      </c>
      <c r="BF24" s="83">
        <v>4034</v>
      </c>
      <c r="BG24" s="205">
        <f t="shared" si="6"/>
        <v>226.17405857740587</v>
      </c>
      <c r="BH24" s="83">
        <v>8</v>
      </c>
      <c r="BI24" s="83">
        <v>8</v>
      </c>
      <c r="BJ24" s="118">
        <v>100</v>
      </c>
      <c r="BK24" s="89">
        <v>0</v>
      </c>
      <c r="BL24" s="83">
        <v>14</v>
      </c>
      <c r="BM24" s="83">
        <v>4138.25</v>
      </c>
      <c r="BN24" s="154">
        <v>4330</v>
      </c>
      <c r="BO24" s="185">
        <v>104.6</v>
      </c>
      <c r="BP24" s="130">
        <v>191.75</v>
      </c>
    </row>
    <row r="25" spans="1:68" s="11" customFormat="1" ht="21.75" customHeight="1">
      <c r="A25" s="138" t="s">
        <v>82</v>
      </c>
      <c r="B25" s="226">
        <v>698</v>
      </c>
      <c r="C25" s="83">
        <v>581</v>
      </c>
      <c r="D25" s="127">
        <v>83.2378223495702</v>
      </c>
      <c r="E25" s="152">
        <v>-117</v>
      </c>
      <c r="F25" s="83">
        <v>451</v>
      </c>
      <c r="G25" s="83">
        <v>332</v>
      </c>
      <c r="H25" s="127">
        <v>73.61419068736141</v>
      </c>
      <c r="I25" s="89">
        <v>-119</v>
      </c>
      <c r="J25" s="83">
        <v>335</v>
      </c>
      <c r="K25" s="83">
        <v>392</v>
      </c>
      <c r="L25" s="127">
        <v>117.01492537313433</v>
      </c>
      <c r="M25" s="89">
        <v>57</v>
      </c>
      <c r="N25" s="83">
        <v>134</v>
      </c>
      <c r="O25" s="83">
        <v>235</v>
      </c>
      <c r="P25" s="118">
        <v>175.37313432835822</v>
      </c>
      <c r="Q25" s="152">
        <v>101</v>
      </c>
      <c r="R25" s="118">
        <v>40</v>
      </c>
      <c r="S25" s="118">
        <v>59.9</v>
      </c>
      <c r="T25" s="118">
        <v>19.9</v>
      </c>
      <c r="U25" s="83">
        <v>151</v>
      </c>
      <c r="V25" s="153">
        <v>108</v>
      </c>
      <c r="W25" s="118">
        <v>71.52317880794702</v>
      </c>
      <c r="X25" s="89">
        <v>-43</v>
      </c>
      <c r="Y25" s="83">
        <v>3117</v>
      </c>
      <c r="Z25" s="83">
        <v>3332</v>
      </c>
      <c r="AA25" s="127">
        <f t="shared" si="0"/>
        <v>106.89765800449149</v>
      </c>
      <c r="AB25" s="89">
        <f t="shared" si="1"/>
        <v>215</v>
      </c>
      <c r="AC25" s="83">
        <v>664</v>
      </c>
      <c r="AD25" s="83">
        <v>545</v>
      </c>
      <c r="AE25" s="127">
        <f t="shared" si="2"/>
        <v>82.07831325301204</v>
      </c>
      <c r="AF25" s="89">
        <f t="shared" si="3"/>
        <v>-119</v>
      </c>
      <c r="AG25" s="83">
        <v>1717</v>
      </c>
      <c r="AH25" s="310">
        <v>1910</v>
      </c>
      <c r="AI25" s="127">
        <f t="shared" si="4"/>
        <v>111.2405358182877</v>
      </c>
      <c r="AJ25" s="89">
        <f t="shared" si="5"/>
        <v>193</v>
      </c>
      <c r="AK25" s="116">
        <v>313</v>
      </c>
      <c r="AL25" s="116">
        <v>362</v>
      </c>
      <c r="AM25" s="128">
        <v>115.6549520766773</v>
      </c>
      <c r="AN25" s="129">
        <v>49</v>
      </c>
      <c r="AO25" s="117">
        <v>140</v>
      </c>
      <c r="AP25" s="117">
        <v>127</v>
      </c>
      <c r="AQ25" s="118">
        <v>90.7</v>
      </c>
      <c r="AR25" s="89">
        <v>-13</v>
      </c>
      <c r="AS25" s="184">
        <v>416</v>
      </c>
      <c r="AT25" s="83">
        <v>449</v>
      </c>
      <c r="AU25" s="118">
        <v>107.9</v>
      </c>
      <c r="AV25" s="89">
        <v>33</v>
      </c>
      <c r="AW25" s="83">
        <v>302</v>
      </c>
      <c r="AX25" s="83">
        <v>232</v>
      </c>
      <c r="AY25" s="118">
        <v>76.82119205298014</v>
      </c>
      <c r="AZ25" s="89">
        <v>-70</v>
      </c>
      <c r="BA25" s="83">
        <v>216</v>
      </c>
      <c r="BB25" s="83">
        <v>178</v>
      </c>
      <c r="BC25" s="118">
        <v>82.4074074074074</v>
      </c>
      <c r="BD25" s="89">
        <v>-38</v>
      </c>
      <c r="BE25" s="119">
        <v>2250</v>
      </c>
      <c r="BF25" s="83">
        <v>2852</v>
      </c>
      <c r="BG25" s="205">
        <f t="shared" si="6"/>
        <v>126.75555555555556</v>
      </c>
      <c r="BH25" s="83">
        <v>64</v>
      </c>
      <c r="BI25" s="83">
        <v>64</v>
      </c>
      <c r="BJ25" s="118">
        <v>100</v>
      </c>
      <c r="BK25" s="89">
        <v>0</v>
      </c>
      <c r="BL25" s="83">
        <v>65</v>
      </c>
      <c r="BM25" s="83">
        <v>4710.65</v>
      </c>
      <c r="BN25" s="154">
        <v>5736</v>
      </c>
      <c r="BO25" s="185">
        <v>121.8</v>
      </c>
      <c r="BP25" s="130">
        <v>1025.3500000000004</v>
      </c>
    </row>
    <row r="26" spans="1:68" s="11" customFormat="1" ht="21.75" customHeight="1">
      <c r="A26" s="138" t="s">
        <v>83</v>
      </c>
      <c r="B26" s="226">
        <v>2911</v>
      </c>
      <c r="C26" s="83">
        <v>2654</v>
      </c>
      <c r="D26" s="127">
        <v>91.17141875644108</v>
      </c>
      <c r="E26" s="152">
        <v>-257</v>
      </c>
      <c r="F26" s="83">
        <v>1961</v>
      </c>
      <c r="G26" s="83">
        <v>1798</v>
      </c>
      <c r="H26" s="127">
        <v>91.68791432942376</v>
      </c>
      <c r="I26" s="89">
        <v>-163</v>
      </c>
      <c r="J26" s="83">
        <v>1978</v>
      </c>
      <c r="K26" s="83">
        <v>2028</v>
      </c>
      <c r="L26" s="127">
        <v>102.5278058645096</v>
      </c>
      <c r="M26" s="89">
        <v>50</v>
      </c>
      <c r="N26" s="83">
        <v>952</v>
      </c>
      <c r="O26" s="83">
        <v>940</v>
      </c>
      <c r="P26" s="118">
        <v>98.73949579831933</v>
      </c>
      <c r="Q26" s="152">
        <v>-12</v>
      </c>
      <c r="R26" s="118">
        <v>48.1</v>
      </c>
      <c r="S26" s="118">
        <v>46.4</v>
      </c>
      <c r="T26" s="118">
        <v>-1.7000000000000028</v>
      </c>
      <c r="U26" s="83">
        <v>550</v>
      </c>
      <c r="V26" s="153">
        <v>559</v>
      </c>
      <c r="W26" s="118">
        <v>101.63636363636364</v>
      </c>
      <c r="X26" s="89">
        <v>9</v>
      </c>
      <c r="Y26" s="83">
        <v>7419</v>
      </c>
      <c r="Z26" s="83">
        <v>10240</v>
      </c>
      <c r="AA26" s="127">
        <f t="shared" si="0"/>
        <v>138.02399245181292</v>
      </c>
      <c r="AB26" s="89">
        <f t="shared" si="1"/>
        <v>2821</v>
      </c>
      <c r="AC26" s="83">
        <v>2728</v>
      </c>
      <c r="AD26" s="83">
        <v>2467</v>
      </c>
      <c r="AE26" s="127">
        <f t="shared" si="2"/>
        <v>90.4325513196481</v>
      </c>
      <c r="AF26" s="89">
        <f t="shared" si="3"/>
        <v>-261</v>
      </c>
      <c r="AG26" s="83">
        <v>2473</v>
      </c>
      <c r="AH26" s="310">
        <v>5653</v>
      </c>
      <c r="AI26" s="127">
        <f t="shared" si="4"/>
        <v>228.58875859280226</v>
      </c>
      <c r="AJ26" s="89">
        <f t="shared" si="5"/>
        <v>3180</v>
      </c>
      <c r="AK26" s="116">
        <v>1319</v>
      </c>
      <c r="AL26" s="116">
        <v>1353</v>
      </c>
      <c r="AM26" s="128">
        <v>102.57771038665655</v>
      </c>
      <c r="AN26" s="129">
        <v>34</v>
      </c>
      <c r="AO26" s="117">
        <v>902</v>
      </c>
      <c r="AP26" s="117">
        <v>919</v>
      </c>
      <c r="AQ26" s="118">
        <v>101.9</v>
      </c>
      <c r="AR26" s="89">
        <v>17</v>
      </c>
      <c r="AS26" s="184">
        <v>2247</v>
      </c>
      <c r="AT26" s="83">
        <v>2243</v>
      </c>
      <c r="AU26" s="118">
        <v>99.8</v>
      </c>
      <c r="AV26" s="89">
        <v>-4</v>
      </c>
      <c r="AW26" s="83">
        <v>1255</v>
      </c>
      <c r="AX26" s="83">
        <v>992</v>
      </c>
      <c r="AY26" s="118">
        <v>79.04382470119522</v>
      </c>
      <c r="AZ26" s="89">
        <v>-263</v>
      </c>
      <c r="BA26" s="83">
        <v>947</v>
      </c>
      <c r="BB26" s="83">
        <v>826</v>
      </c>
      <c r="BC26" s="118">
        <v>87.22280887011615</v>
      </c>
      <c r="BD26" s="89">
        <v>-121</v>
      </c>
      <c r="BE26" s="119">
        <v>2558.5575888051667</v>
      </c>
      <c r="BF26" s="83">
        <v>3394</v>
      </c>
      <c r="BG26" s="205">
        <f t="shared" si="6"/>
        <v>132.65286717994027</v>
      </c>
      <c r="BH26" s="83">
        <v>78</v>
      </c>
      <c r="BI26" s="83">
        <v>150</v>
      </c>
      <c r="BJ26" s="118">
        <v>192.30769230769232</v>
      </c>
      <c r="BK26" s="89">
        <v>72</v>
      </c>
      <c r="BL26" s="83">
        <v>223</v>
      </c>
      <c r="BM26" s="83">
        <v>5000.12</v>
      </c>
      <c r="BN26" s="154">
        <v>6593</v>
      </c>
      <c r="BO26" s="185">
        <v>131.9</v>
      </c>
      <c r="BP26" s="130">
        <v>1592.88</v>
      </c>
    </row>
    <row r="27" spans="1:68" s="11" customFormat="1" ht="21.75" customHeight="1">
      <c r="A27" s="138" t="s">
        <v>84</v>
      </c>
      <c r="B27" s="226">
        <v>508</v>
      </c>
      <c r="C27" s="83">
        <v>388</v>
      </c>
      <c r="D27" s="127">
        <v>76.37795275590551</v>
      </c>
      <c r="E27" s="152">
        <v>-120</v>
      </c>
      <c r="F27" s="83">
        <v>336</v>
      </c>
      <c r="G27" s="83">
        <v>224</v>
      </c>
      <c r="H27" s="127">
        <v>66.66666666666666</v>
      </c>
      <c r="I27" s="89">
        <v>-112</v>
      </c>
      <c r="J27" s="83">
        <v>241</v>
      </c>
      <c r="K27" s="83">
        <v>303</v>
      </c>
      <c r="L27" s="127">
        <v>125.72614107883817</v>
      </c>
      <c r="M27" s="89">
        <v>62</v>
      </c>
      <c r="N27" s="83">
        <v>78</v>
      </c>
      <c r="O27" s="83">
        <v>147</v>
      </c>
      <c r="P27" s="118">
        <v>188.46153846153845</v>
      </c>
      <c r="Q27" s="152">
        <v>69</v>
      </c>
      <c r="R27" s="118">
        <v>32.4</v>
      </c>
      <c r="S27" s="118">
        <v>48.5</v>
      </c>
      <c r="T27" s="118">
        <v>16.1</v>
      </c>
      <c r="U27" s="83">
        <v>151</v>
      </c>
      <c r="V27" s="153">
        <v>125</v>
      </c>
      <c r="W27" s="118">
        <v>82.78145695364239</v>
      </c>
      <c r="X27" s="89">
        <v>-26</v>
      </c>
      <c r="Y27" s="83">
        <v>1124</v>
      </c>
      <c r="Z27" s="83">
        <v>1463</v>
      </c>
      <c r="AA27" s="127">
        <f t="shared" si="0"/>
        <v>130.16014234875445</v>
      </c>
      <c r="AB27" s="89">
        <f t="shared" si="1"/>
        <v>339</v>
      </c>
      <c r="AC27" s="83">
        <v>482</v>
      </c>
      <c r="AD27" s="83">
        <v>359</v>
      </c>
      <c r="AE27" s="127">
        <f t="shared" si="2"/>
        <v>74.48132780082987</v>
      </c>
      <c r="AF27" s="89">
        <f t="shared" si="3"/>
        <v>-123</v>
      </c>
      <c r="AG27" s="83">
        <v>346</v>
      </c>
      <c r="AH27" s="310">
        <v>771</v>
      </c>
      <c r="AI27" s="127">
        <f t="shared" si="4"/>
        <v>222.83236994219652</v>
      </c>
      <c r="AJ27" s="89">
        <f t="shared" si="5"/>
        <v>425</v>
      </c>
      <c r="AK27" s="116">
        <v>143</v>
      </c>
      <c r="AL27" s="116">
        <v>131</v>
      </c>
      <c r="AM27" s="128">
        <v>91.6083916083916</v>
      </c>
      <c r="AN27" s="129">
        <v>-12</v>
      </c>
      <c r="AO27" s="117">
        <v>85</v>
      </c>
      <c r="AP27" s="117">
        <v>84</v>
      </c>
      <c r="AQ27" s="118">
        <v>98.8</v>
      </c>
      <c r="AR27" s="89">
        <v>-1</v>
      </c>
      <c r="AS27" s="184">
        <v>287</v>
      </c>
      <c r="AT27" s="83">
        <v>335</v>
      </c>
      <c r="AU27" s="118">
        <v>116.7</v>
      </c>
      <c r="AV27" s="89">
        <v>48</v>
      </c>
      <c r="AW27" s="83">
        <v>212</v>
      </c>
      <c r="AX27" s="83">
        <v>133</v>
      </c>
      <c r="AY27" s="118">
        <v>62.735849056603776</v>
      </c>
      <c r="AZ27" s="89">
        <v>-79</v>
      </c>
      <c r="BA27" s="83">
        <v>121</v>
      </c>
      <c r="BB27" s="83">
        <v>85</v>
      </c>
      <c r="BC27" s="118">
        <v>70.24793388429752</v>
      </c>
      <c r="BD27" s="89">
        <v>-36</v>
      </c>
      <c r="BE27" s="119">
        <v>2027.7777777777778</v>
      </c>
      <c r="BF27" s="83">
        <v>2533</v>
      </c>
      <c r="BG27" s="205">
        <f t="shared" si="6"/>
        <v>124.91506849315068</v>
      </c>
      <c r="BH27" s="83">
        <v>26</v>
      </c>
      <c r="BI27" s="83">
        <v>20</v>
      </c>
      <c r="BJ27" s="118">
        <v>76.92307692307693</v>
      </c>
      <c r="BK27" s="89">
        <v>-6</v>
      </c>
      <c r="BL27" s="83">
        <v>2</v>
      </c>
      <c r="BM27" s="83">
        <v>5023.46</v>
      </c>
      <c r="BN27" s="154">
        <v>5938</v>
      </c>
      <c r="BO27" s="185">
        <v>118.2</v>
      </c>
      <c r="BP27" s="130">
        <v>914.54</v>
      </c>
    </row>
    <row r="28" spans="1:68" s="11" customFormat="1" ht="21.75" customHeight="1">
      <c r="A28" s="138" t="s">
        <v>85</v>
      </c>
      <c r="B28" s="227">
        <v>693</v>
      </c>
      <c r="C28" s="111">
        <v>675</v>
      </c>
      <c r="D28" s="127">
        <v>97.40259740259741</v>
      </c>
      <c r="E28" s="152">
        <v>-18</v>
      </c>
      <c r="F28" s="154">
        <v>337</v>
      </c>
      <c r="G28" s="154">
        <v>344</v>
      </c>
      <c r="H28" s="127">
        <v>102.07715133531157</v>
      </c>
      <c r="I28" s="89">
        <v>7</v>
      </c>
      <c r="J28" s="155">
        <v>271</v>
      </c>
      <c r="K28" s="154">
        <v>338</v>
      </c>
      <c r="L28" s="127">
        <v>124.72324723247232</v>
      </c>
      <c r="M28" s="89">
        <v>67</v>
      </c>
      <c r="N28" s="83">
        <v>47</v>
      </c>
      <c r="O28" s="83">
        <v>108</v>
      </c>
      <c r="P28" s="118">
        <v>229.78723404255322</v>
      </c>
      <c r="Q28" s="152">
        <v>61</v>
      </c>
      <c r="R28" s="118">
        <v>17.3</v>
      </c>
      <c r="S28" s="118">
        <v>32</v>
      </c>
      <c r="T28" s="118">
        <v>14.7</v>
      </c>
      <c r="U28" s="83">
        <v>146</v>
      </c>
      <c r="V28" s="153">
        <v>141</v>
      </c>
      <c r="W28" s="118">
        <v>96.57534246575342</v>
      </c>
      <c r="X28" s="89">
        <v>-5</v>
      </c>
      <c r="Y28" s="83">
        <v>1532</v>
      </c>
      <c r="Z28" s="83">
        <v>3108</v>
      </c>
      <c r="AA28" s="127">
        <f t="shared" si="0"/>
        <v>202.87206266318537</v>
      </c>
      <c r="AB28" s="89">
        <f t="shared" si="1"/>
        <v>1576</v>
      </c>
      <c r="AC28" s="83">
        <v>658</v>
      </c>
      <c r="AD28" s="83">
        <v>642</v>
      </c>
      <c r="AE28" s="127">
        <f t="shared" si="2"/>
        <v>97.56838905775076</v>
      </c>
      <c r="AF28" s="89">
        <f t="shared" si="3"/>
        <v>-16</v>
      </c>
      <c r="AG28" s="83">
        <v>437</v>
      </c>
      <c r="AH28" s="310">
        <v>1500</v>
      </c>
      <c r="AI28" s="127">
        <f t="shared" si="4"/>
        <v>343.24942791762015</v>
      </c>
      <c r="AJ28" s="89">
        <f t="shared" si="5"/>
        <v>1063</v>
      </c>
      <c r="AK28" s="120">
        <v>231</v>
      </c>
      <c r="AL28" s="120">
        <v>327</v>
      </c>
      <c r="AM28" s="128">
        <v>141.55844155844156</v>
      </c>
      <c r="AN28" s="129">
        <v>96</v>
      </c>
      <c r="AO28" s="83">
        <v>87</v>
      </c>
      <c r="AP28" s="83">
        <v>126</v>
      </c>
      <c r="AQ28" s="118">
        <v>144.8</v>
      </c>
      <c r="AR28" s="89">
        <v>39</v>
      </c>
      <c r="AS28" s="184">
        <v>467</v>
      </c>
      <c r="AT28" s="83">
        <v>469</v>
      </c>
      <c r="AU28" s="118">
        <v>100.4</v>
      </c>
      <c r="AV28" s="89">
        <v>2</v>
      </c>
      <c r="AW28" s="83">
        <v>294</v>
      </c>
      <c r="AX28" s="83">
        <v>268</v>
      </c>
      <c r="AY28" s="118">
        <v>91.15646258503402</v>
      </c>
      <c r="AZ28" s="89">
        <v>-26</v>
      </c>
      <c r="BA28" s="83">
        <v>206</v>
      </c>
      <c r="BB28" s="83">
        <v>218</v>
      </c>
      <c r="BC28" s="118">
        <v>105.8252427184466</v>
      </c>
      <c r="BD28" s="89">
        <v>12</v>
      </c>
      <c r="BE28" s="119">
        <v>2557.2093023255816</v>
      </c>
      <c r="BF28" s="83">
        <v>2891</v>
      </c>
      <c r="BG28" s="205">
        <f t="shared" si="6"/>
        <v>113.0529283375773</v>
      </c>
      <c r="BH28" s="153">
        <v>70</v>
      </c>
      <c r="BI28" s="83">
        <v>79</v>
      </c>
      <c r="BJ28" s="118">
        <v>112.85714285714286</v>
      </c>
      <c r="BK28" s="89">
        <v>9</v>
      </c>
      <c r="BL28" s="83">
        <v>13</v>
      </c>
      <c r="BM28" s="83">
        <v>5721.48</v>
      </c>
      <c r="BN28" s="154">
        <v>6891</v>
      </c>
      <c r="BO28" s="185">
        <v>120.4</v>
      </c>
      <c r="BP28" s="130">
        <v>1169.5200000000004</v>
      </c>
    </row>
    <row r="29" spans="1:68" s="11" customFormat="1" ht="21.75" customHeight="1">
      <c r="A29" s="138" t="s">
        <v>86</v>
      </c>
      <c r="B29" s="227">
        <v>1557</v>
      </c>
      <c r="C29" s="111">
        <v>1577</v>
      </c>
      <c r="D29" s="127">
        <v>101.28452151573539</v>
      </c>
      <c r="E29" s="152">
        <v>20</v>
      </c>
      <c r="F29" s="154">
        <v>591</v>
      </c>
      <c r="G29" s="154">
        <v>623</v>
      </c>
      <c r="H29" s="127">
        <v>105.41455160744502</v>
      </c>
      <c r="I29" s="89">
        <v>32</v>
      </c>
      <c r="J29" s="155">
        <v>684</v>
      </c>
      <c r="K29" s="154">
        <v>826</v>
      </c>
      <c r="L29" s="127">
        <v>120.76023391812865</v>
      </c>
      <c r="M29" s="89">
        <v>142</v>
      </c>
      <c r="N29" s="83">
        <v>140</v>
      </c>
      <c r="O29" s="83">
        <v>169</v>
      </c>
      <c r="P29" s="118">
        <v>120.71428571428571</v>
      </c>
      <c r="Q29" s="152">
        <v>29</v>
      </c>
      <c r="R29" s="118">
        <v>20.5</v>
      </c>
      <c r="S29" s="118">
        <v>20.5</v>
      </c>
      <c r="T29" s="118">
        <v>0</v>
      </c>
      <c r="U29" s="83">
        <v>376</v>
      </c>
      <c r="V29" s="153">
        <v>421</v>
      </c>
      <c r="W29" s="118">
        <v>111.96808510638299</v>
      </c>
      <c r="X29" s="89">
        <v>45</v>
      </c>
      <c r="Y29" s="83">
        <v>3293</v>
      </c>
      <c r="Z29" s="83">
        <v>4008</v>
      </c>
      <c r="AA29" s="127">
        <f t="shared" si="0"/>
        <v>121.71272395991497</v>
      </c>
      <c r="AB29" s="89">
        <f t="shared" si="1"/>
        <v>715</v>
      </c>
      <c r="AC29" s="83">
        <v>1459</v>
      </c>
      <c r="AD29" s="83">
        <v>1458</v>
      </c>
      <c r="AE29" s="127">
        <f t="shared" si="2"/>
        <v>99.93145990404386</v>
      </c>
      <c r="AF29" s="89">
        <f t="shared" si="3"/>
        <v>-1</v>
      </c>
      <c r="AG29" s="83">
        <v>1072</v>
      </c>
      <c r="AH29" s="310">
        <v>1183</v>
      </c>
      <c r="AI29" s="127">
        <f t="shared" si="4"/>
        <v>110.35447761194031</v>
      </c>
      <c r="AJ29" s="89">
        <f t="shared" si="5"/>
        <v>111</v>
      </c>
      <c r="AK29" s="120">
        <v>368</v>
      </c>
      <c r="AL29" s="120">
        <v>338</v>
      </c>
      <c r="AM29" s="128">
        <v>91.84782608695652</v>
      </c>
      <c r="AN29" s="129">
        <v>-30</v>
      </c>
      <c r="AO29" s="83">
        <v>163</v>
      </c>
      <c r="AP29" s="83">
        <v>190</v>
      </c>
      <c r="AQ29" s="118">
        <v>116.6</v>
      </c>
      <c r="AR29" s="89">
        <v>27</v>
      </c>
      <c r="AS29" s="184">
        <v>764</v>
      </c>
      <c r="AT29" s="83">
        <v>847</v>
      </c>
      <c r="AU29" s="118">
        <v>110.9</v>
      </c>
      <c r="AV29" s="89">
        <v>83</v>
      </c>
      <c r="AW29" s="83">
        <v>662</v>
      </c>
      <c r="AX29" s="83">
        <v>557</v>
      </c>
      <c r="AY29" s="118">
        <v>84.13897280966768</v>
      </c>
      <c r="AZ29" s="89">
        <v>-105</v>
      </c>
      <c r="BA29" s="83">
        <v>446</v>
      </c>
      <c r="BB29" s="83">
        <v>381</v>
      </c>
      <c r="BC29" s="118">
        <v>85.42600896860986</v>
      </c>
      <c r="BD29" s="89">
        <v>-65</v>
      </c>
      <c r="BE29" s="119">
        <v>1860.8695652173913</v>
      </c>
      <c r="BF29" s="83">
        <v>2317</v>
      </c>
      <c r="BG29" s="205">
        <f t="shared" si="6"/>
        <v>124.51168224299064</v>
      </c>
      <c r="BH29" s="153">
        <v>19</v>
      </c>
      <c r="BI29" s="83">
        <v>15</v>
      </c>
      <c r="BJ29" s="118">
        <v>78.94736842105263</v>
      </c>
      <c r="BK29" s="89">
        <v>-4</v>
      </c>
      <c r="BL29" s="83">
        <v>8</v>
      </c>
      <c r="BM29" s="83">
        <v>4195.47</v>
      </c>
      <c r="BN29" s="154">
        <v>5384</v>
      </c>
      <c r="BO29" s="185">
        <v>128.3</v>
      </c>
      <c r="BP29" s="130">
        <v>1188.5299999999997</v>
      </c>
    </row>
    <row r="30" spans="1:68" s="11" customFormat="1" ht="21.75" customHeight="1">
      <c r="A30" s="138" t="s">
        <v>87</v>
      </c>
      <c r="B30" s="227">
        <v>1169</v>
      </c>
      <c r="C30" s="111">
        <v>1072</v>
      </c>
      <c r="D30" s="127">
        <v>91.70230966638152</v>
      </c>
      <c r="E30" s="152">
        <v>-97</v>
      </c>
      <c r="F30" s="154">
        <v>672</v>
      </c>
      <c r="G30" s="154">
        <v>638</v>
      </c>
      <c r="H30" s="127">
        <v>94.94047619047619</v>
      </c>
      <c r="I30" s="89">
        <v>-34</v>
      </c>
      <c r="J30" s="155">
        <v>826</v>
      </c>
      <c r="K30" s="154">
        <v>702</v>
      </c>
      <c r="L30" s="127">
        <v>84.98789346246973</v>
      </c>
      <c r="M30" s="89">
        <v>-124</v>
      </c>
      <c r="N30" s="83">
        <v>465</v>
      </c>
      <c r="O30" s="83">
        <v>346</v>
      </c>
      <c r="P30" s="118">
        <v>74.40860215053763</v>
      </c>
      <c r="Q30" s="152">
        <v>-119</v>
      </c>
      <c r="R30" s="118">
        <v>56.3</v>
      </c>
      <c r="S30" s="118">
        <v>49.3</v>
      </c>
      <c r="T30" s="118">
        <v>-7</v>
      </c>
      <c r="U30" s="83">
        <v>213</v>
      </c>
      <c r="V30" s="153">
        <v>213</v>
      </c>
      <c r="W30" s="118">
        <v>100</v>
      </c>
      <c r="X30" s="89">
        <v>0</v>
      </c>
      <c r="Y30" s="83">
        <v>4074</v>
      </c>
      <c r="Z30" s="83">
        <v>6126</v>
      </c>
      <c r="AA30" s="127">
        <f t="shared" si="0"/>
        <v>150.3681885125184</v>
      </c>
      <c r="AB30" s="89">
        <f t="shared" si="1"/>
        <v>2052</v>
      </c>
      <c r="AC30" s="83">
        <v>1113</v>
      </c>
      <c r="AD30" s="83">
        <v>1032</v>
      </c>
      <c r="AE30" s="127">
        <f t="shared" si="2"/>
        <v>92.72237196765498</v>
      </c>
      <c r="AF30" s="89">
        <f t="shared" si="3"/>
        <v>-81</v>
      </c>
      <c r="AG30" s="83">
        <v>1648</v>
      </c>
      <c r="AH30" s="310">
        <v>3470</v>
      </c>
      <c r="AI30" s="127">
        <f t="shared" si="4"/>
        <v>210.55825242718447</v>
      </c>
      <c r="AJ30" s="89">
        <f t="shared" si="5"/>
        <v>1822</v>
      </c>
      <c r="AK30" s="120">
        <v>482</v>
      </c>
      <c r="AL30" s="120">
        <v>413</v>
      </c>
      <c r="AM30" s="128">
        <v>85.68464730290457</v>
      </c>
      <c r="AN30" s="129">
        <v>-69</v>
      </c>
      <c r="AO30" s="83">
        <v>222</v>
      </c>
      <c r="AP30" s="83">
        <v>215</v>
      </c>
      <c r="AQ30" s="118">
        <v>96.8</v>
      </c>
      <c r="AR30" s="89">
        <v>-7</v>
      </c>
      <c r="AS30" s="184">
        <v>1039</v>
      </c>
      <c r="AT30" s="83">
        <v>1048</v>
      </c>
      <c r="AU30" s="118">
        <v>100.9</v>
      </c>
      <c r="AV30" s="89">
        <v>9</v>
      </c>
      <c r="AW30" s="83">
        <v>537</v>
      </c>
      <c r="AX30" s="83">
        <v>493</v>
      </c>
      <c r="AY30" s="118">
        <v>91.80633147113593</v>
      </c>
      <c r="AZ30" s="89">
        <v>-44</v>
      </c>
      <c r="BA30" s="83">
        <v>406</v>
      </c>
      <c r="BB30" s="83">
        <v>428</v>
      </c>
      <c r="BC30" s="118">
        <v>105.41871921182266</v>
      </c>
      <c r="BD30" s="89">
        <v>22</v>
      </c>
      <c r="BE30" s="119">
        <v>2836.5853658536585</v>
      </c>
      <c r="BF30" s="83">
        <v>4034</v>
      </c>
      <c r="BG30" s="205">
        <f t="shared" si="6"/>
        <v>142.21324161650904</v>
      </c>
      <c r="BH30" s="153">
        <v>153</v>
      </c>
      <c r="BI30" s="83">
        <v>317</v>
      </c>
      <c r="BJ30" s="118">
        <v>207.18954248366015</v>
      </c>
      <c r="BK30" s="89">
        <v>164</v>
      </c>
      <c r="BL30" s="83">
        <v>7</v>
      </c>
      <c r="BM30" s="83">
        <v>5062.54</v>
      </c>
      <c r="BN30" s="154">
        <v>6497</v>
      </c>
      <c r="BO30" s="185">
        <v>128.3</v>
      </c>
      <c r="BP30" s="130">
        <v>1434.46</v>
      </c>
    </row>
    <row r="31" spans="1:68" s="13" customFormat="1" ht="21.75" customHeight="1">
      <c r="A31" s="138" t="s">
        <v>88</v>
      </c>
      <c r="B31" s="227">
        <v>516</v>
      </c>
      <c r="C31" s="111">
        <v>433</v>
      </c>
      <c r="D31" s="127">
        <v>83.91472868217055</v>
      </c>
      <c r="E31" s="152">
        <v>-83</v>
      </c>
      <c r="F31" s="154">
        <v>244</v>
      </c>
      <c r="G31" s="154">
        <v>225</v>
      </c>
      <c r="H31" s="127">
        <v>92.21311475409836</v>
      </c>
      <c r="I31" s="89">
        <v>-19</v>
      </c>
      <c r="J31" s="155">
        <v>382</v>
      </c>
      <c r="K31" s="154">
        <v>384</v>
      </c>
      <c r="L31" s="127">
        <v>100.52356020942408</v>
      </c>
      <c r="M31" s="89">
        <v>2</v>
      </c>
      <c r="N31" s="83">
        <v>146</v>
      </c>
      <c r="O31" s="83">
        <v>211</v>
      </c>
      <c r="P31" s="118">
        <v>144.5205479452055</v>
      </c>
      <c r="Q31" s="152">
        <v>65</v>
      </c>
      <c r="R31" s="118">
        <v>38.2</v>
      </c>
      <c r="S31" s="118">
        <v>54.9</v>
      </c>
      <c r="T31" s="118">
        <v>16.699999999999996</v>
      </c>
      <c r="U31" s="83">
        <v>160</v>
      </c>
      <c r="V31" s="153">
        <v>142</v>
      </c>
      <c r="W31" s="118">
        <v>88.75</v>
      </c>
      <c r="X31" s="89">
        <v>-18</v>
      </c>
      <c r="Y31" s="83">
        <v>1543</v>
      </c>
      <c r="Z31" s="83">
        <v>2146</v>
      </c>
      <c r="AA31" s="127">
        <f t="shared" si="0"/>
        <v>139.07971484121842</v>
      </c>
      <c r="AB31" s="89">
        <f t="shared" si="1"/>
        <v>603</v>
      </c>
      <c r="AC31" s="83">
        <v>496</v>
      </c>
      <c r="AD31" s="83">
        <v>382</v>
      </c>
      <c r="AE31" s="127">
        <f t="shared" si="2"/>
        <v>77.01612903225806</v>
      </c>
      <c r="AF31" s="89">
        <f t="shared" si="3"/>
        <v>-114</v>
      </c>
      <c r="AG31" s="83">
        <v>466</v>
      </c>
      <c r="AH31" s="310">
        <v>1173</v>
      </c>
      <c r="AI31" s="127">
        <f t="shared" si="4"/>
        <v>251.7167381974249</v>
      </c>
      <c r="AJ31" s="89">
        <f t="shared" si="5"/>
        <v>707</v>
      </c>
      <c r="AK31" s="120">
        <v>197</v>
      </c>
      <c r="AL31" s="120">
        <v>210</v>
      </c>
      <c r="AM31" s="128">
        <v>106.59898477157361</v>
      </c>
      <c r="AN31" s="129">
        <v>13</v>
      </c>
      <c r="AO31" s="83">
        <v>108</v>
      </c>
      <c r="AP31" s="83">
        <v>121</v>
      </c>
      <c r="AQ31" s="118">
        <v>112</v>
      </c>
      <c r="AR31" s="89">
        <v>13</v>
      </c>
      <c r="AS31" s="184">
        <v>409</v>
      </c>
      <c r="AT31" s="83">
        <v>410</v>
      </c>
      <c r="AU31" s="118">
        <v>100.2</v>
      </c>
      <c r="AV31" s="89">
        <v>1</v>
      </c>
      <c r="AW31" s="83">
        <v>146</v>
      </c>
      <c r="AX31" s="83">
        <v>149</v>
      </c>
      <c r="AY31" s="118">
        <v>102.05479452054796</v>
      </c>
      <c r="AZ31" s="89">
        <v>3</v>
      </c>
      <c r="BA31" s="83">
        <v>106</v>
      </c>
      <c r="BB31" s="83">
        <v>111</v>
      </c>
      <c r="BC31" s="118">
        <v>104.71698113207549</v>
      </c>
      <c r="BD31" s="89">
        <v>5</v>
      </c>
      <c r="BE31" s="119">
        <v>2395.1612903225805</v>
      </c>
      <c r="BF31" s="83">
        <v>3139</v>
      </c>
      <c r="BG31" s="205">
        <f t="shared" si="6"/>
        <v>131.05589225589227</v>
      </c>
      <c r="BH31" s="153">
        <v>15</v>
      </c>
      <c r="BI31" s="83">
        <v>20</v>
      </c>
      <c r="BJ31" s="118">
        <v>133.33333333333331</v>
      </c>
      <c r="BK31" s="89">
        <v>5</v>
      </c>
      <c r="BL31" s="83">
        <v>2</v>
      </c>
      <c r="BM31" s="83">
        <v>4343.73</v>
      </c>
      <c r="BN31" s="154">
        <v>5168</v>
      </c>
      <c r="BO31" s="185">
        <v>119</v>
      </c>
      <c r="BP31" s="130">
        <v>824.2700000000004</v>
      </c>
    </row>
    <row r="32" spans="1:68" s="11" customFormat="1" ht="21.75" customHeight="1">
      <c r="A32" s="140" t="s">
        <v>89</v>
      </c>
      <c r="B32" s="227">
        <v>825</v>
      </c>
      <c r="C32" s="111">
        <v>778</v>
      </c>
      <c r="D32" s="127">
        <v>94.3030303030303</v>
      </c>
      <c r="E32" s="152">
        <v>-47</v>
      </c>
      <c r="F32" s="154">
        <v>431</v>
      </c>
      <c r="G32" s="154">
        <v>515</v>
      </c>
      <c r="H32" s="127">
        <v>119.48955916473318</v>
      </c>
      <c r="I32" s="89">
        <v>84</v>
      </c>
      <c r="J32" s="155">
        <v>472</v>
      </c>
      <c r="K32" s="154">
        <v>509</v>
      </c>
      <c r="L32" s="127">
        <v>107.83898305084745</v>
      </c>
      <c r="M32" s="89">
        <v>37</v>
      </c>
      <c r="N32" s="83">
        <v>242</v>
      </c>
      <c r="O32" s="83">
        <v>178</v>
      </c>
      <c r="P32" s="118">
        <v>73.55371900826447</v>
      </c>
      <c r="Q32" s="152">
        <v>-64</v>
      </c>
      <c r="R32" s="118">
        <v>51.3</v>
      </c>
      <c r="S32" s="118">
        <v>35</v>
      </c>
      <c r="T32" s="118">
        <v>-16.299999999999997</v>
      </c>
      <c r="U32" s="83">
        <v>175</v>
      </c>
      <c r="V32" s="153">
        <v>196</v>
      </c>
      <c r="W32" s="118">
        <v>112.00000000000001</v>
      </c>
      <c r="X32" s="89">
        <v>21</v>
      </c>
      <c r="Y32" s="83">
        <v>2472</v>
      </c>
      <c r="Z32" s="83">
        <v>3416</v>
      </c>
      <c r="AA32" s="127">
        <f t="shared" si="0"/>
        <v>138.18770226537217</v>
      </c>
      <c r="AB32" s="89">
        <f t="shared" si="1"/>
        <v>944</v>
      </c>
      <c r="AC32" s="83">
        <v>765</v>
      </c>
      <c r="AD32" s="83">
        <v>735</v>
      </c>
      <c r="AE32" s="127">
        <f t="shared" si="2"/>
        <v>96.07843137254902</v>
      </c>
      <c r="AF32" s="89">
        <f t="shared" si="3"/>
        <v>-30</v>
      </c>
      <c r="AG32" s="83">
        <v>885</v>
      </c>
      <c r="AH32" s="310">
        <v>1844</v>
      </c>
      <c r="AI32" s="127">
        <f t="shared" si="4"/>
        <v>208.36158192090397</v>
      </c>
      <c r="AJ32" s="89">
        <f t="shared" si="5"/>
        <v>959</v>
      </c>
      <c r="AK32" s="120">
        <v>238</v>
      </c>
      <c r="AL32" s="120">
        <v>269</v>
      </c>
      <c r="AM32" s="128">
        <v>113.02521008403362</v>
      </c>
      <c r="AN32" s="129">
        <v>31</v>
      </c>
      <c r="AO32" s="83">
        <v>125</v>
      </c>
      <c r="AP32" s="83">
        <v>164</v>
      </c>
      <c r="AQ32" s="118">
        <v>131.2</v>
      </c>
      <c r="AR32" s="89">
        <v>39</v>
      </c>
      <c r="AS32" s="184">
        <v>484</v>
      </c>
      <c r="AT32" s="83">
        <v>508</v>
      </c>
      <c r="AU32" s="118">
        <v>105</v>
      </c>
      <c r="AV32" s="89">
        <v>24</v>
      </c>
      <c r="AW32" s="83">
        <v>356</v>
      </c>
      <c r="AX32" s="83">
        <v>310</v>
      </c>
      <c r="AY32" s="118">
        <v>87.07865168539325</v>
      </c>
      <c r="AZ32" s="89">
        <v>-46</v>
      </c>
      <c r="BA32" s="83">
        <v>276</v>
      </c>
      <c r="BB32" s="83">
        <v>249</v>
      </c>
      <c r="BC32" s="118">
        <v>90.21739130434783</v>
      </c>
      <c r="BD32" s="89">
        <v>-27</v>
      </c>
      <c r="BE32" s="119">
        <v>2144.636678200692</v>
      </c>
      <c r="BF32" s="83">
        <v>2800</v>
      </c>
      <c r="BG32" s="205">
        <f t="shared" si="6"/>
        <v>130.55824459503066</v>
      </c>
      <c r="BH32" s="153">
        <v>35</v>
      </c>
      <c r="BI32" s="83">
        <v>20</v>
      </c>
      <c r="BJ32" s="118">
        <v>57.14285714285714</v>
      </c>
      <c r="BK32" s="89">
        <v>-15</v>
      </c>
      <c r="BL32" s="83">
        <v>39</v>
      </c>
      <c r="BM32" s="83">
        <v>4032.54</v>
      </c>
      <c r="BN32" s="154">
        <v>4699</v>
      </c>
      <c r="BO32" s="185">
        <v>116.5</v>
      </c>
      <c r="BP32" s="130">
        <v>666.46</v>
      </c>
    </row>
    <row r="33" spans="1:68" s="11" customFormat="1" ht="21.75" customHeight="1" thickBot="1">
      <c r="A33" s="141" t="s">
        <v>90</v>
      </c>
      <c r="B33" s="228">
        <v>621</v>
      </c>
      <c r="C33" s="112">
        <v>571</v>
      </c>
      <c r="D33" s="131">
        <v>91.94847020933977</v>
      </c>
      <c r="E33" s="156">
        <v>-50</v>
      </c>
      <c r="F33" s="157">
        <v>379</v>
      </c>
      <c r="G33" s="157">
        <v>347</v>
      </c>
      <c r="H33" s="131">
        <v>91.55672823218998</v>
      </c>
      <c r="I33" s="110">
        <v>-32</v>
      </c>
      <c r="J33" s="158">
        <v>421</v>
      </c>
      <c r="K33" s="157">
        <v>479</v>
      </c>
      <c r="L33" s="131">
        <v>113.77672209026129</v>
      </c>
      <c r="M33" s="110">
        <v>58</v>
      </c>
      <c r="N33" s="84">
        <v>166</v>
      </c>
      <c r="O33" s="84">
        <v>232</v>
      </c>
      <c r="P33" s="121">
        <v>139.75903614457832</v>
      </c>
      <c r="Q33" s="156">
        <v>66</v>
      </c>
      <c r="R33" s="121">
        <v>39.4</v>
      </c>
      <c r="S33" s="121">
        <v>48.4</v>
      </c>
      <c r="T33" s="121">
        <v>9</v>
      </c>
      <c r="U33" s="84">
        <v>136</v>
      </c>
      <c r="V33" s="159">
        <v>157</v>
      </c>
      <c r="W33" s="121">
        <v>115.44117647058823</v>
      </c>
      <c r="X33" s="110">
        <v>21</v>
      </c>
      <c r="Y33" s="84">
        <v>1978</v>
      </c>
      <c r="Z33" s="84">
        <v>3079</v>
      </c>
      <c r="AA33" s="131">
        <f t="shared" si="0"/>
        <v>155.6622851365015</v>
      </c>
      <c r="AB33" s="110">
        <f t="shared" si="1"/>
        <v>1101</v>
      </c>
      <c r="AC33" s="84">
        <v>586</v>
      </c>
      <c r="AD33" s="84">
        <v>526</v>
      </c>
      <c r="AE33" s="131">
        <f t="shared" si="2"/>
        <v>89.76109215017065</v>
      </c>
      <c r="AF33" s="110">
        <f t="shared" si="3"/>
        <v>-60</v>
      </c>
      <c r="AG33" s="84">
        <v>584</v>
      </c>
      <c r="AH33" s="311">
        <v>1611</v>
      </c>
      <c r="AI33" s="127">
        <f t="shared" si="4"/>
        <v>275.8561643835617</v>
      </c>
      <c r="AJ33" s="89">
        <f t="shared" si="5"/>
        <v>1027</v>
      </c>
      <c r="AK33" s="133">
        <v>276</v>
      </c>
      <c r="AL33" s="133">
        <v>307</v>
      </c>
      <c r="AM33" s="134">
        <v>111.23188405797102</v>
      </c>
      <c r="AN33" s="135">
        <v>31</v>
      </c>
      <c r="AO33" s="84">
        <v>177</v>
      </c>
      <c r="AP33" s="84">
        <v>189</v>
      </c>
      <c r="AQ33" s="121">
        <v>106.8</v>
      </c>
      <c r="AR33" s="110">
        <v>12</v>
      </c>
      <c r="AS33" s="188">
        <v>455</v>
      </c>
      <c r="AT33" s="84">
        <v>530</v>
      </c>
      <c r="AU33" s="121">
        <v>116.5</v>
      </c>
      <c r="AV33" s="110">
        <v>75</v>
      </c>
      <c r="AW33" s="84">
        <v>232</v>
      </c>
      <c r="AX33" s="84">
        <v>228</v>
      </c>
      <c r="AY33" s="121">
        <v>98.27586206896551</v>
      </c>
      <c r="AZ33" s="110">
        <v>-4</v>
      </c>
      <c r="BA33" s="84">
        <v>181</v>
      </c>
      <c r="BB33" s="84">
        <v>178</v>
      </c>
      <c r="BC33" s="121">
        <v>98.34254143646409</v>
      </c>
      <c r="BD33" s="110">
        <v>-3</v>
      </c>
      <c r="BE33" s="122">
        <v>2478.609625668449</v>
      </c>
      <c r="BF33" s="84">
        <v>3043</v>
      </c>
      <c r="BG33" s="205">
        <f t="shared" si="6"/>
        <v>122.77044228694716</v>
      </c>
      <c r="BH33" s="159">
        <v>46</v>
      </c>
      <c r="BI33" s="84">
        <v>61</v>
      </c>
      <c r="BJ33" s="121">
        <v>132.6086956521739</v>
      </c>
      <c r="BK33" s="110">
        <v>15</v>
      </c>
      <c r="BL33" s="84">
        <v>0</v>
      </c>
      <c r="BM33" s="84">
        <v>4282.61</v>
      </c>
      <c r="BN33" s="157">
        <v>6353</v>
      </c>
      <c r="BO33" s="189">
        <v>148.3</v>
      </c>
      <c r="BP33" s="132">
        <v>2070.3900000000003</v>
      </c>
    </row>
    <row r="34" spans="1:68" s="14" customFormat="1" ht="12.75">
      <c r="A34" s="57"/>
      <c r="B34" s="57"/>
      <c r="C34" s="57"/>
      <c r="D34" s="57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86"/>
      <c r="AT34" s="86"/>
      <c r="AU34" s="86"/>
      <c r="AV34" s="87"/>
      <c r="AW34" s="57"/>
      <c r="AX34" s="57"/>
      <c r="AY34" s="57"/>
      <c r="AZ34" s="57"/>
      <c r="BA34" s="57"/>
      <c r="BB34" s="57"/>
      <c r="BC34" s="57"/>
      <c r="BD34" s="88"/>
      <c r="BE34" s="88"/>
      <c r="BF34" s="88"/>
      <c r="BG34" s="57"/>
      <c r="BH34" s="57"/>
      <c r="BI34" s="57"/>
      <c r="BJ34" s="57"/>
      <c r="BK34" s="57"/>
      <c r="BL34" s="57"/>
      <c r="BM34" s="57"/>
      <c r="BN34" s="57"/>
      <c r="BO34" s="57"/>
      <c r="BP34" s="57"/>
    </row>
    <row r="35" spans="1:68" s="14" customFormat="1" ht="12.75">
      <c r="A35" s="57"/>
      <c r="B35" s="57"/>
      <c r="C35" s="57"/>
      <c r="D35" s="57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86"/>
      <c r="AT35" s="86"/>
      <c r="AU35" s="86"/>
      <c r="AV35" s="87"/>
      <c r="AW35" s="57"/>
      <c r="AX35" s="57"/>
      <c r="AY35" s="57"/>
      <c r="AZ35" s="57"/>
      <c r="BA35" s="57"/>
      <c r="BB35" s="57"/>
      <c r="BC35" s="57"/>
      <c r="BD35" s="88"/>
      <c r="BE35" s="88"/>
      <c r="BF35" s="88"/>
      <c r="BG35" s="57"/>
      <c r="BH35" s="57"/>
      <c r="BI35" s="57"/>
      <c r="BJ35" s="57"/>
      <c r="BK35" s="57"/>
      <c r="BL35" s="57"/>
      <c r="BM35" s="57"/>
      <c r="BN35" s="57"/>
      <c r="BO35" s="57"/>
      <c r="BP35" s="57"/>
    </row>
    <row r="36" spans="1:68" s="14" customFormat="1" ht="12.75">
      <c r="A36" s="57"/>
      <c r="B36" s="57"/>
      <c r="C36" s="57"/>
      <c r="D36" s="57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86"/>
      <c r="AT36" s="86"/>
      <c r="AU36" s="86"/>
      <c r="AV36" s="87"/>
      <c r="AW36" s="57"/>
      <c r="AX36" s="57"/>
      <c r="AY36" s="57"/>
      <c r="AZ36" s="57"/>
      <c r="BA36" s="57"/>
      <c r="BB36" s="57"/>
      <c r="BC36" s="57"/>
      <c r="BD36" s="88"/>
      <c r="BE36" s="88"/>
      <c r="BF36" s="88"/>
      <c r="BG36" s="57"/>
      <c r="BH36" s="57"/>
      <c r="BI36" s="57"/>
      <c r="BJ36" s="57"/>
      <c r="BK36" s="57"/>
      <c r="BL36" s="57"/>
      <c r="BM36" s="57"/>
      <c r="BN36" s="57"/>
      <c r="BO36" s="57"/>
      <c r="BP36" s="57"/>
    </row>
    <row r="37" spans="1:68" s="14" customFormat="1" ht="12.75">
      <c r="A37" s="57"/>
      <c r="B37" s="57"/>
      <c r="C37" s="57"/>
      <c r="D37" s="57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88"/>
      <c r="AW37" s="57"/>
      <c r="AX37" s="57"/>
      <c r="AY37" s="57"/>
      <c r="AZ37" s="57"/>
      <c r="BA37" s="57"/>
      <c r="BB37" s="57"/>
      <c r="BC37" s="57"/>
      <c r="BD37" s="88"/>
      <c r="BE37" s="88"/>
      <c r="BF37" s="88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s="14" customFormat="1" ht="12.75">
      <c r="A38" s="57"/>
      <c r="B38" s="57"/>
      <c r="C38" s="57"/>
      <c r="D38" s="57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88"/>
      <c r="BE38" s="88"/>
      <c r="BF38" s="88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s="14" customFormat="1" ht="12.75">
      <c r="A39" s="57"/>
      <c r="B39" s="57"/>
      <c r="C39" s="57"/>
      <c r="D39" s="57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s="14" customFormat="1" ht="12.75">
      <c r="A40" s="57"/>
      <c r="B40" s="57"/>
      <c r="C40" s="57"/>
      <c r="D40" s="57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s="14" customFormat="1" ht="12.75">
      <c r="A41" s="57"/>
      <c r="B41" s="57"/>
      <c r="C41" s="57"/>
      <c r="D41" s="57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s="14" customFormat="1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s="14" customFormat="1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s="14" customFormat="1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s="14" customFormat="1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s="14" customFormat="1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s="14" customFormat="1" ht="12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s="14" customFormat="1" ht="12.7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s="14" customFormat="1" ht="12.7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s="14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s="14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s="14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  <row r="53" spans="1:68" s="14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</row>
    <row r="54" spans="1:68" s="14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</row>
    <row r="55" spans="1:68" s="14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</row>
    <row r="56" spans="1:68" s="14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</row>
    <row r="57" spans="1:68" s="14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</row>
    <row r="58" spans="1:68" s="14" customFormat="1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</row>
    <row r="59" spans="1:68" s="14" customFormat="1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</row>
    <row r="60" spans="1:68" s="14" customFormat="1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</row>
    <row r="61" spans="1:68" s="11" customFormat="1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</row>
    <row r="62" spans="1:68" s="11" customFormat="1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</row>
    <row r="63" spans="1:68" s="11" customFormat="1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</row>
    <row r="64" spans="1:68" s="11" customFormat="1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</row>
    <row r="65" spans="1:68" s="11" customFormat="1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</row>
    <row r="66" spans="1:68" s="11" customFormat="1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</row>
    <row r="67" spans="1:68" s="11" customFormat="1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</row>
    <row r="68" spans="1:68" s="11" customFormat="1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</row>
    <row r="69" spans="1:68" s="11" customFormat="1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</row>
    <row r="70" spans="1:68" s="11" customFormat="1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</row>
    <row r="71" spans="1:68" s="11" customFormat="1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</row>
    <row r="72" spans="1:68" s="11" customFormat="1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</row>
    <row r="73" spans="1:68" s="11" customFormat="1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</row>
    <row r="74" spans="1:68" s="11" customFormat="1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</row>
    <row r="75" spans="1:68" s="11" customFormat="1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</row>
    <row r="76" spans="1:68" s="11" customFormat="1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</row>
    <row r="77" spans="1:68" s="11" customFormat="1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</row>
    <row r="78" spans="1:68" s="11" customFormat="1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</row>
    <row r="79" spans="1:68" s="11" customFormat="1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</row>
    <row r="80" spans="1:68" s="11" customFormat="1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</row>
    <row r="81" spans="1:68" s="11" customFormat="1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</row>
    <row r="82" spans="1:68" s="11" customFormat="1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</row>
    <row r="83" spans="1:68" s="11" customFormat="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</row>
    <row r="84" spans="1:68" s="11" customFormat="1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</row>
    <row r="85" spans="1:68" s="11" customFormat="1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</row>
    <row r="86" spans="1:68" s="11" customFormat="1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</row>
    <row r="87" spans="1:68" s="11" customFormat="1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</row>
    <row r="88" spans="1:68" s="11" customFormat="1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</row>
    <row r="89" spans="1:68" s="11" customFormat="1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</row>
    <row r="90" spans="1:68" s="11" customFormat="1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</row>
    <row r="91" spans="1:68" s="11" customFormat="1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</row>
    <row r="92" spans="1:68" s="11" customFormat="1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</row>
    <row r="93" spans="1:68" s="11" customFormat="1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</row>
    <row r="94" spans="1:68" s="11" customFormat="1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</row>
    <row r="95" spans="1:68" s="11" customFormat="1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</row>
    <row r="96" spans="1:68" s="11" customFormat="1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</row>
    <row r="97" spans="1:68" s="11" customFormat="1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</row>
    <row r="98" spans="1:68" s="11" customFormat="1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</row>
    <row r="99" spans="1:68" s="11" customFormat="1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</row>
    <row r="100" spans="1:68" s="11" customFormat="1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</row>
    <row r="101" spans="1:68" s="11" customFormat="1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</row>
    <row r="102" spans="1:68" s="11" customFormat="1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</row>
    <row r="103" spans="1:68" s="11" customFormat="1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</row>
    <row r="104" spans="1:68" s="11" customFormat="1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</row>
    <row r="105" spans="1:68" s="11" customFormat="1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</row>
    <row r="106" spans="1:68" s="11" customFormat="1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</row>
    <row r="107" spans="1:68" s="11" customFormat="1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</row>
    <row r="108" spans="1:68" s="11" customFormat="1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</row>
    <row r="109" spans="1:68" s="11" customFormat="1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</row>
    <row r="110" spans="1:68" s="11" customFormat="1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</row>
    <row r="111" spans="1:68" s="11" customFormat="1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</row>
    <row r="112" spans="1:68" s="11" customFormat="1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</row>
    <row r="113" spans="1:68" s="11" customFormat="1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</row>
    <row r="114" spans="1:68" s="11" customFormat="1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</row>
    <row r="115" spans="1:68" s="11" customFormat="1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</row>
    <row r="116" spans="1:68" s="11" customFormat="1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</row>
    <row r="117" spans="1:68" s="11" customFormat="1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</row>
    <row r="118" spans="1:68" s="11" customFormat="1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</row>
    <row r="119" spans="1:68" s="11" customFormat="1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</row>
    <row r="120" spans="1:68" s="11" customFormat="1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</row>
    <row r="121" spans="1:68" s="11" customFormat="1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</row>
    <row r="122" spans="1:68" s="11" customFormat="1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</row>
    <row r="123" spans="1:68" s="11" customFormat="1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</row>
    <row r="124" spans="1:68" s="11" customFormat="1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</row>
    <row r="125" spans="1:68" s="11" customFormat="1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</row>
    <row r="126" spans="1:68" s="11" customFormat="1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</row>
    <row r="127" spans="1:68" s="11" customFormat="1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</row>
    <row r="128" spans="1:68" s="11" customFormat="1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</row>
    <row r="129" spans="1:68" s="11" customFormat="1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</row>
    <row r="130" spans="1:68" s="11" customFormat="1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</row>
    <row r="131" spans="1:68" s="11" customFormat="1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</row>
    <row r="132" spans="1:68" s="11" customFormat="1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</row>
    <row r="133" spans="1:68" s="11" customFormat="1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</row>
    <row r="134" spans="1:68" s="11" customFormat="1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</row>
    <row r="135" spans="1:68" s="11" customFormat="1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</row>
    <row r="136" spans="1:68" s="11" customFormat="1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</row>
    <row r="137" spans="1:68" s="11" customFormat="1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</row>
    <row r="138" spans="1:68" s="11" customFormat="1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</row>
    <row r="139" spans="1:68" s="11" customFormat="1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</row>
    <row r="140" spans="1:68" s="11" customFormat="1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</row>
    <row r="141" spans="1:68" s="11" customFormat="1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</row>
    <row r="142" spans="1:68" s="11" customFormat="1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</row>
    <row r="143" spans="1:68" s="11" customFormat="1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</row>
    <row r="144" spans="1:68" s="11" customFormat="1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</row>
  </sheetData>
  <sheetProtection/>
  <mergeCells count="75">
    <mergeCell ref="B1:X1"/>
    <mergeCell ref="B2:X2"/>
    <mergeCell ref="U3:X5"/>
    <mergeCell ref="K6:K7"/>
    <mergeCell ref="C6:C7"/>
    <mergeCell ref="B6:B7"/>
    <mergeCell ref="D6:E6"/>
    <mergeCell ref="F6:F7"/>
    <mergeCell ref="G6:G7"/>
    <mergeCell ref="H6:I6"/>
    <mergeCell ref="W6:X6"/>
    <mergeCell ref="Y6:Y7"/>
    <mergeCell ref="Y3:AB5"/>
    <mergeCell ref="Z6:Z7"/>
    <mergeCell ref="A3:A7"/>
    <mergeCell ref="B3:E5"/>
    <mergeCell ref="F3:I5"/>
    <mergeCell ref="J3:M5"/>
    <mergeCell ref="N3:Q5"/>
    <mergeCell ref="O6:O7"/>
    <mergeCell ref="P6:Q6"/>
    <mergeCell ref="U6:U7"/>
    <mergeCell ref="V6:V7"/>
    <mergeCell ref="J6:J7"/>
    <mergeCell ref="AS6:AT6"/>
    <mergeCell ref="L6:M6"/>
    <mergeCell ref="N6:N7"/>
    <mergeCell ref="AD6:AD7"/>
    <mergeCell ref="AE6:AF6"/>
    <mergeCell ref="AC6:AC7"/>
    <mergeCell ref="BE3:BG5"/>
    <mergeCell ref="AC3:AF3"/>
    <mergeCell ref="AG3:AJ5"/>
    <mergeCell ref="AO3:AR5"/>
    <mergeCell ref="AS3:AV5"/>
    <mergeCell ref="AW3:AZ5"/>
    <mergeCell ref="AK3:AN5"/>
    <mergeCell ref="AC4:AF5"/>
    <mergeCell ref="BA3:BD5"/>
    <mergeCell ref="AA6:AB6"/>
    <mergeCell ref="AY6:AZ6"/>
    <mergeCell ref="BA6:BA7"/>
    <mergeCell ref="AM6:AN6"/>
    <mergeCell ref="AO6:AO7"/>
    <mergeCell ref="AG6:AG7"/>
    <mergeCell ref="AH6:AH7"/>
    <mergeCell ref="AU6:AV6"/>
    <mergeCell ref="AI6:AJ6"/>
    <mergeCell ref="AX6:AX7"/>
    <mergeCell ref="AP6:AP7"/>
    <mergeCell ref="AQ6:AR6"/>
    <mergeCell ref="BB6:BB7"/>
    <mergeCell ref="BC6:BD6"/>
    <mergeCell ref="AK6:AK7"/>
    <mergeCell ref="AL6:AL7"/>
    <mergeCell ref="BM6:BM7"/>
    <mergeCell ref="BN6:BN7"/>
    <mergeCell ref="BJ6:BK6"/>
    <mergeCell ref="BB2:BD2"/>
    <mergeCell ref="BE6:BE7"/>
    <mergeCell ref="AW6:AW7"/>
    <mergeCell ref="BF6:BF7"/>
    <mergeCell ref="BG6:BG7"/>
    <mergeCell ref="BH6:BH7"/>
    <mergeCell ref="BI6:BI7"/>
    <mergeCell ref="R3:T5"/>
    <mergeCell ref="R6:R7"/>
    <mergeCell ref="S6:S7"/>
    <mergeCell ref="T6:T7"/>
    <mergeCell ref="BO6:BP6"/>
    <mergeCell ref="BN2:BP2"/>
    <mergeCell ref="BH3:BL4"/>
    <mergeCell ref="BH5:BK5"/>
    <mergeCell ref="BL6:BL7"/>
    <mergeCell ref="BM3:BP5"/>
  </mergeCells>
  <printOptions horizontalCentered="1" verticalCentered="1"/>
  <pageMargins left="0" right="0" top="0" bottom="0" header="0" footer="0"/>
  <pageSetup fitToHeight="2" horizontalDpi="600" verticalDpi="600" orientation="landscape" paperSize="9" scale="70" r:id="rId1"/>
  <colBreaks count="3" manualBreakCount="3">
    <brk id="20" max="33" man="1"/>
    <brk id="40" max="33" man="1"/>
    <brk id="5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penar.aa</cp:lastModifiedBy>
  <cp:lastPrinted>2019-08-12T10:48:17Z</cp:lastPrinted>
  <dcterms:created xsi:type="dcterms:W3CDTF">2017-11-17T08:56:41Z</dcterms:created>
  <dcterms:modified xsi:type="dcterms:W3CDTF">2019-09-18T06:24:13Z</dcterms:modified>
  <cp:category/>
  <cp:version/>
  <cp:contentType/>
  <cp:contentStatus/>
</cp:coreProperties>
</file>