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7"/>
  </bookViews>
  <sheets>
    <sheet name="0" sheetId="1" r:id="rId1"/>
    <sheet name="1 " sheetId="2" r:id="rId2"/>
    <sheet name="2" sheetId="3" r:id="rId3"/>
    <sheet name=" 3 " sheetId="4" r:id="rId4"/>
    <sheet name="4 " sheetId="5" r:id="rId5"/>
    <sheet name="5 " sheetId="6" r:id="rId6"/>
    <sheet name="6" sheetId="7" r:id="rId7"/>
    <sheet name="7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'!$A$1:$C$10</definedName>
    <definedName name="_xlnm.Print_Area" localSheetId="2">'2'!$A$1:$I$7</definedName>
    <definedName name="_xlnm.Print_Area" localSheetId="4">'4 '!$A$1:$E$25</definedName>
    <definedName name="_xlnm.Print_Area" localSheetId="5">'5 '!$A$1:$E$15</definedName>
    <definedName name="_xlnm.Print_Area" localSheetId="6">'6'!$A$1:$E$42</definedName>
    <definedName name="_xlnm.Print_Area" localSheetId="7">'7 '!$A$1:$BP$33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<sst xmlns="http://schemas.openxmlformats.org/spreadsheetml/2006/main" count="288" uniqueCount="184">
  <si>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</si>
  <si>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</si>
  <si>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</si>
  <si>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</si>
  <si>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</si>
  <si>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</si>
  <si>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</si>
  <si>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</si>
  <si>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</si>
  <si>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</si>
  <si>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</si>
  <si>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</si>
  <si>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</si>
  <si>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</si>
  <si>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</si>
  <si>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</si>
  <si>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</si>
  <si>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</si>
  <si>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</si>
  <si>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</si>
  <si>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</si>
  <si>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</si>
  <si>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</si>
  <si>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</si>
  <si>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</si>
  <si>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</si>
  <si>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</si>
  <si>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</si>
  <si>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</si>
  <si>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</si>
  <si>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</si>
  <si>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</si>
  <si>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</si>
  <si>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</si>
  <si>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</si>
  <si>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</si>
  <si>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</si>
  <si>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</si>
  <si>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</si>
  <si>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</si>
  <si>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</si>
  <si>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</si>
  <si>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</si>
  <si>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</si>
  <si>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</si>
  <si>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</si>
  <si>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</si>
  <si>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</si>
  <si>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</si>
  <si>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</si>
  <si>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</si>
  <si>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</si>
  <si>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</si>
  <si>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</si>
  <si>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</si>
  <si>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</si>
  <si>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</si>
  <si>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</si>
  <si>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</si>
  <si>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</si>
  <si>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</si>
  <si>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</si>
  <si>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</si>
  <si>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</si>
  <si>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</si>
  <si>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</si>
  <si>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</si>
  <si>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</si>
  <si>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</si>
  <si>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</si>
  <si>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</si>
  <si>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</si>
  <si>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</si>
  <si>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</si>
  <si>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</si>
  <si>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</si>
  <si>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</si>
  <si>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</si>
  <si>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</si>
  <si>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</si>
  <si>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</si>
  <si>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</si>
  <si>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</si>
  <si>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</si>
  <si>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</si>
  <si>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</si>
  <si>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</si>
  <si>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</si>
  <si>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</si>
  <si>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</si>
  <si>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</si>
  <si>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</si>
  <si>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</si>
  <si>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</si>
  <si>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</si>
  <si>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</si>
  <si>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</si>
  <si>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</si>
  <si>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Станом на дату:</t>
  </si>
  <si>
    <t>(за формою 3-ПН)</t>
  </si>
  <si>
    <t>Кількість вакансій на кінець періоду, одиниць</t>
  </si>
  <si>
    <t>Середній розмір заробітної плати у вакансіях, грн.</t>
  </si>
  <si>
    <t xml:space="preserve">   Продовження</t>
  </si>
  <si>
    <t>з інших джерел</t>
  </si>
  <si>
    <t>2019 р.</t>
  </si>
  <si>
    <t>отримали статус безробітного, осіб</t>
  </si>
  <si>
    <t>Питома вага працевлашто-           ваних до набуття статусу безробітного,%</t>
  </si>
  <si>
    <t>різ-ниця</t>
  </si>
  <si>
    <t>х</t>
  </si>
  <si>
    <t xml:space="preserve"> 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</si>
  <si>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</si>
  <si>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</si>
  <si>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</si>
  <si>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</si>
  <si>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</si>
  <si>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</si>
  <si>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</si>
  <si>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 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</si>
  <si>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</si>
  <si>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</si>
  <si>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</si>
  <si>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</si>
  <si>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Кількість роботодавців, які надали інформацію про вакансії,  тис. одиниць</t>
  </si>
  <si>
    <t>Кількість вакансій, тис. одиниць</t>
  </si>
  <si>
    <t>Брали участь у громадських та інших роботах тимчасового характеру,  тис. осіб</t>
  </si>
  <si>
    <t>Всього отримали ваучер на навчання, особи</t>
  </si>
  <si>
    <t>Отримували допомогу по безробіттю, тис. осіб</t>
  </si>
  <si>
    <t xml:space="preserve">   Безробітних, тис. осіб</t>
  </si>
  <si>
    <t>Кількість осіб, охоплених профорієнтаційними послугами,  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</si>
  <si>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</si>
  <si>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</si>
  <si>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</si>
  <si>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</si>
  <si>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</si>
  <si>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</si>
  <si>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Мали статус безробітного, тис. осіб</t>
  </si>
  <si>
    <t xml:space="preserve"> Отримували допомогу по безробіттю, тис. осіб</t>
  </si>
  <si>
    <t>Середній розмір допомоги по безробіттю, у звітному місяці, грн.</t>
  </si>
  <si>
    <t>Кількість вакансій по формі 3-ПН, тис. одиниць</t>
  </si>
  <si>
    <t>Інформація про вакансії, отримані з інших джерел, тис. одиниць</t>
  </si>
  <si>
    <t>Кількість претендентів на одну вакансію, особи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</si>
  <si>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</si>
  <si>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</si>
  <si>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</si>
  <si>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</si>
  <si>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Рівень участі населення в робочій силі, (%)</t>
  </si>
  <si>
    <t xml:space="preserve"> 2018 р.</t>
  </si>
  <si>
    <t xml:space="preserve"> 2019 р.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</si>
  <si>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</si>
  <si>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>Все населення</t>
  </si>
  <si>
    <r>
      <t>Робоча сила</t>
    </r>
    <r>
      <rPr>
        <sz val="14"/>
        <rFont val="Times New Roman"/>
        <family val="1"/>
      </rPr>
      <t>, (тис.осіб)</t>
    </r>
  </si>
  <si>
    <t xml:space="preserve"> - 3 особи</t>
  </si>
  <si>
    <t>Інформація щодо запланованого масового вивільнення працівників за січень-вересень 2018-2019 рр.</t>
  </si>
  <si>
    <t>січень-вересень         2018 р.</t>
  </si>
  <si>
    <t>січень-вересень        2019 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</si>
  <si>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2018-2019 рр.</t>
  </si>
  <si>
    <t>за січень-вересень 2018-2019 рр.</t>
  </si>
  <si>
    <t>за січень-вересень 2018 - 2019 років</t>
  </si>
  <si>
    <t>на 01.10.2018</t>
  </si>
  <si>
    <t>на 01.10.2019</t>
  </si>
  <si>
    <t>Середній розмір допомоги по безробіттю у вересні, грн.</t>
  </si>
  <si>
    <t xml:space="preserve"> 3,2 в.п.</t>
  </si>
  <si>
    <t>4,6 в.п.</t>
  </si>
  <si>
    <t>6,3 в.п.</t>
  </si>
  <si>
    <t>-1,3 в.п.</t>
  </si>
  <si>
    <t>-0,1 в.п.</t>
  </si>
  <si>
    <t xml:space="preserve">  + 831 грн.</t>
  </si>
  <si>
    <t xml:space="preserve">  + 2481 грн.</t>
  </si>
  <si>
    <t>3,1 в.п.</t>
  </si>
  <si>
    <t>Показники робочої сили у І півріччі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</si>
  <si>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751,2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</si>
  <si>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746,1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</si>
  <si>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717,4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</si>
  <si>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44,0%</t>
    </r>
  </si>
  <si>
    <r>
      <t xml:space="preserve">15-70 років - </t>
    </r>
    <r>
      <rPr>
        <b/>
        <sz val="14"/>
        <color indexed="8"/>
        <rFont val="Times New Roman"/>
        <family val="1"/>
      </rPr>
      <t>50,9%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</si>
  <si>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60,9%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</si>
  <si>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118,7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</si>
  <si>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118,7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</si>
  <si>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118,3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</si>
  <si>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13,6%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</si>
  <si>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14,2%</t>
    </r>
  </si>
  <si>
    <r>
      <t xml:space="preserve">15-70 років - </t>
    </r>
    <r>
      <rPr>
        <b/>
        <sz val="14"/>
        <color indexed="8"/>
        <rFont val="Times New Roman"/>
        <family val="1"/>
      </rPr>
      <t>13,7</t>
    </r>
    <r>
      <rPr>
        <b/>
        <sz val="14"/>
        <color indexed="8"/>
        <rFont val="Times New Roman"/>
        <family val="1"/>
      </rPr>
      <t>%</t>
    </r>
  </si>
  <si>
    <t xml:space="preserve">Робоча сила у віці 15-70 років у середньому за І півріччя 2018 -2019 рр.  по Донецькій області                                                                                                                                                          </t>
  </si>
  <si>
    <t xml:space="preserve">Робоча сила віком 15-70 років за І півріччя 2018 -2019 рр.    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</si>
</sst>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6"/>
      <color indexed="12"/>
      <name val="Times New Roman"/>
      <family val="1"/>
    </font>
    <font>
      <b/>
      <sz val="16"/>
      <color indexed="12"/>
      <name val="Times New Roman Cyr"/>
      <family val="1"/>
    </font>
    <font>
      <sz val="16"/>
      <color indexed="8"/>
      <name val="Times New Roman Cyr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8"/>
      <name val="Times New Roman Cyr"/>
      <family val="0"/>
    </font>
    <font>
      <b/>
      <sz val="14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16"/>
      <color rgb="FF0000FF"/>
      <name val="Times New Roman Cyr"/>
      <family val="1"/>
    </font>
    <font>
      <sz val="16"/>
      <color theme="1"/>
      <name val="Times New Roman Cyr"/>
      <family val="0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theme="1"/>
      <name val="Times New Roman Cyr"/>
      <family val="0"/>
    </font>
    <font>
      <b/>
      <sz val="14"/>
      <color theme="1"/>
      <name val="Times New Roman"/>
      <family val="1"/>
    </font>
    <font>
      <b/>
      <sz val="14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medium"/>
      <right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24" borderId="0" applyNumberFormat="0" applyBorder="0" applyAlignment="0" applyProtection="0"/>
    <xf numFmtId="0" fontId="42" fillId="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0" borderId="0" applyNumberFormat="0" applyBorder="0" applyAlignment="0" applyProtection="0"/>
    <xf numFmtId="0" fontId="42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97" fillId="47" borderId="0" applyNumberFormat="0" applyBorder="0" applyAlignment="0" applyProtection="0"/>
    <xf numFmtId="0" fontId="42" fillId="39" borderId="0" applyNumberFormat="0" applyBorder="0" applyAlignment="0" applyProtection="0"/>
    <xf numFmtId="0" fontId="43" fillId="22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97" fillId="48" borderId="0" applyNumberFormat="0" applyBorder="0" applyAlignment="0" applyProtection="0"/>
    <xf numFmtId="0" fontId="42" fillId="25" borderId="0" applyNumberFormat="0" applyBorder="0" applyAlignment="0" applyProtection="0"/>
    <xf numFmtId="0" fontId="43" fillId="6" borderId="0" applyNumberFormat="0" applyBorder="0" applyAlignment="0" applyProtection="0"/>
    <xf numFmtId="0" fontId="42" fillId="24" borderId="0" applyNumberFormat="0" applyBorder="0" applyAlignment="0" applyProtection="0"/>
    <xf numFmtId="0" fontId="42" fillId="6" borderId="0" applyNumberFormat="0" applyBorder="0" applyAlignment="0" applyProtection="0"/>
    <xf numFmtId="0" fontId="42" fillId="26" borderId="0" applyNumberFormat="0" applyBorder="0" applyAlignment="0" applyProtection="0"/>
    <xf numFmtId="0" fontId="97" fillId="49" borderId="0" applyNumberFormat="0" applyBorder="0" applyAlignment="0" applyProtection="0"/>
    <xf numFmtId="0" fontId="42" fillId="28" borderId="0" applyNumberFormat="0" applyBorder="0" applyAlignment="0" applyProtection="0"/>
    <xf numFmtId="0" fontId="43" fillId="27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40" borderId="0" applyNumberFormat="0" applyBorder="0" applyAlignment="0" applyProtection="0"/>
    <xf numFmtId="0" fontId="97" fillId="50" borderId="0" applyNumberFormat="0" applyBorder="0" applyAlignment="0" applyProtection="0"/>
    <xf numFmtId="0" fontId="42" fillId="41" borderId="0" applyNumberFormat="0" applyBorder="0" applyAlignment="0" applyProtection="0"/>
    <xf numFmtId="0" fontId="43" fillId="29" borderId="0" applyNumberFormat="0" applyBorder="0" applyAlignment="0" applyProtection="0"/>
    <xf numFmtId="0" fontId="42" fillId="40" borderId="0" applyNumberFormat="0" applyBorder="0" applyAlignment="0" applyProtection="0"/>
    <xf numFmtId="0" fontId="42" fillId="29" borderId="0" applyNumberFormat="0" applyBorder="0" applyAlignment="0" applyProtection="0"/>
    <xf numFmtId="0" fontId="42" fillId="42" borderId="0" applyNumberFormat="0" applyBorder="0" applyAlignment="0" applyProtection="0"/>
    <xf numFmtId="0" fontId="97" fillId="51" borderId="0" applyNumberFormat="0" applyBorder="0" applyAlignment="0" applyProtection="0"/>
    <xf numFmtId="0" fontId="42" fillId="43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97" fillId="52" borderId="0" applyNumberFormat="0" applyBorder="0" applyAlignment="0" applyProtection="0"/>
    <xf numFmtId="0" fontId="42" fillId="46" borderId="0" applyNumberFormat="0" applyBorder="0" applyAlignment="0" applyProtection="0"/>
    <xf numFmtId="0" fontId="43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53" borderId="0" applyNumberFormat="0" applyBorder="0" applyAlignment="0" applyProtection="0"/>
    <xf numFmtId="0" fontId="42" fillId="42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45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40" borderId="0" applyNumberFormat="0" applyBorder="0" applyAlignment="0" applyProtection="0"/>
    <xf numFmtId="0" fontId="42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56" borderId="0" applyNumberFormat="0" applyBorder="0" applyAlignment="0" applyProtection="0"/>
    <xf numFmtId="0" fontId="42" fillId="45" borderId="0" applyNumberFormat="0" applyBorder="0" applyAlignment="0" applyProtection="0"/>
    <xf numFmtId="0" fontId="42" fillId="6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46" fillId="58" borderId="2" applyNumberFormat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48" fillId="0" borderId="0" applyFill="0" applyBorder="0" applyProtection="0">
      <alignment horizontal="left" vertical="center"/>
    </xf>
    <xf numFmtId="49" fontId="49" fillId="0" borderId="3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51" fillId="0" borderId="4" applyNumberFormat="0" applyFill="0" applyAlignment="0" applyProtection="0"/>
    <xf numFmtId="0" fontId="64" fillId="0" borderId="5" applyNumberFormat="0" applyFill="0" applyAlignment="0" applyProtection="0"/>
    <xf numFmtId="0" fontId="52" fillId="0" borderId="6" applyNumberFormat="0" applyFill="0" applyAlignment="0" applyProtection="0"/>
    <xf numFmtId="0" fontId="65" fillId="0" borderId="7" applyNumberFormat="0" applyFill="0" applyAlignment="0" applyProtection="0"/>
    <xf numFmtId="0" fontId="53" fillId="0" borderId="8" applyNumberFormat="0" applyFill="0" applyAlignment="0" applyProtection="0"/>
    <xf numFmtId="0" fontId="66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6" borderId="1" applyNumberFormat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55" fillId="0" borderId="10" applyNumberFormat="0" applyFill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7" fillId="64" borderId="11" applyNumberFormat="0" applyAlignment="0" applyProtection="0"/>
    <xf numFmtId="0" fontId="57" fillId="27" borderId="12" applyNumberFormat="0" applyAlignment="0" applyProtection="0"/>
    <xf numFmtId="0" fontId="57" fillId="27" borderId="12" applyNumberFormat="0" applyAlignment="0" applyProtection="0"/>
    <xf numFmtId="0" fontId="57" fillId="61" borderId="12" applyNumberFormat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174" fontId="15" fillId="0" borderId="0" applyFont="0" applyFill="0" applyBorder="0" applyProtection="0">
      <alignment/>
    </xf>
    <xf numFmtId="174" fontId="15" fillId="0" borderId="0" applyFont="0" applyFill="0" applyBorder="0" applyProtection="0">
      <alignment/>
    </xf>
    <xf numFmtId="0" fontId="60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61" fillId="0" borderId="0" applyNumberFormat="0" applyFill="0" applyBorder="0" applyAlignment="0" applyProtection="0"/>
    <xf numFmtId="0" fontId="97" fillId="65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3" borderId="0" applyNumberFormat="0" applyBorder="0" applyAlignment="0" applyProtection="0"/>
    <xf numFmtId="0" fontId="97" fillId="6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55" borderId="0" applyNumberFormat="0" applyBorder="0" applyAlignment="0" applyProtection="0"/>
    <xf numFmtId="0" fontId="97" fillId="67" borderId="0" applyNumberFormat="0" applyBorder="0" applyAlignment="0" applyProtection="0"/>
    <xf numFmtId="0" fontId="42" fillId="45" borderId="0" applyNumberFormat="0" applyBorder="0" applyAlignment="0" applyProtection="0"/>
    <xf numFmtId="0" fontId="42" fillId="59" borderId="0" applyNumberFormat="0" applyBorder="0" applyAlignment="0" applyProtection="0"/>
    <xf numFmtId="0" fontId="42" fillId="45" borderId="0" applyNumberFormat="0" applyBorder="0" applyAlignment="0" applyProtection="0"/>
    <xf numFmtId="0" fontId="97" fillId="68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97" fillId="69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97" fillId="70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2" fillId="56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45" borderId="0" applyNumberFormat="0" applyBorder="0" applyAlignment="0" applyProtection="0"/>
    <xf numFmtId="0" fontId="42" fillId="5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98" fillId="71" borderId="14" applyNumberFormat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99" fillId="72" borderId="15" applyNumberFormat="0" applyAlignment="0" applyProtection="0"/>
    <xf numFmtId="0" fontId="57" fillId="27" borderId="12" applyNumberFormat="0" applyAlignment="0" applyProtection="0"/>
    <xf numFmtId="0" fontId="57" fillId="61" borderId="12" applyNumberFormat="0" applyAlignment="0" applyProtection="0"/>
    <xf numFmtId="0" fontId="57" fillId="27" borderId="12" applyNumberFormat="0" applyAlignment="0" applyProtection="0"/>
    <xf numFmtId="0" fontId="100" fillId="72" borderId="14" applyNumberFormat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01" fillId="0" borderId="16" applyNumberFormat="0" applyFill="0" applyAlignment="0" applyProtection="0"/>
    <xf numFmtId="0" fontId="51" fillId="0" borderId="4" applyNumberFormat="0" applyFill="0" applyAlignment="0" applyProtection="0"/>
    <xf numFmtId="0" fontId="102" fillId="0" borderId="17" applyNumberFormat="0" applyFill="0" applyAlignment="0" applyProtection="0"/>
    <xf numFmtId="0" fontId="52" fillId="0" borderId="6" applyNumberFormat="0" applyFill="0" applyAlignment="0" applyProtection="0"/>
    <xf numFmtId="0" fontId="103" fillId="0" borderId="18" applyNumberFormat="0" applyFill="0" applyAlignment="0" applyProtection="0"/>
    <xf numFmtId="0" fontId="5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104" fillId="0" borderId="19" applyNumberFormat="0" applyFill="0" applyAlignment="0" applyProtection="0"/>
    <xf numFmtId="0" fontId="59" fillId="0" borderId="13" applyNumberFormat="0" applyFill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105" fillId="73" borderId="20" applyNumberFormat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7" fillId="74" borderId="0" applyNumberFormat="0" applyBorder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56" fillId="29" borderId="0" applyNumberFormat="0" applyBorder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1" fillId="7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1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7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9" fontId="0" fillId="0" borderId="0" applyFont="0" applyFill="0" applyBorder="0" applyAlignment="0" applyProtection="0"/>
    <xf numFmtId="0" fontId="57" fillId="27" borderId="12" applyNumberFormat="0" applyAlignment="0" applyProtection="0"/>
    <xf numFmtId="0" fontId="113" fillId="0" borderId="22" applyNumberFormat="0" applyFill="0" applyAlignment="0" applyProtection="0"/>
    <xf numFmtId="0" fontId="55" fillId="0" borderId="10" applyNumberFormat="0" applyFill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36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5" fillId="77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Border="1" applyProtection="1">
      <alignment/>
      <protection locked="0"/>
    </xf>
    <xf numFmtId="0" fontId="20" fillId="0" borderId="0" xfId="404" applyFont="1" applyFill="1">
      <alignment/>
      <protection/>
    </xf>
    <xf numFmtId="0" fontId="22" fillId="0" borderId="0" xfId="404" applyFont="1" applyFill="1" applyBorder="1" applyAlignment="1">
      <alignment horizontal="center"/>
      <protection/>
    </xf>
    <xf numFmtId="0" fontId="22" fillId="0" borderId="0" xfId="404" applyFont="1" applyFill="1">
      <alignment/>
      <protection/>
    </xf>
    <xf numFmtId="0" fontId="24" fillId="0" borderId="0" xfId="404" applyFont="1" applyFill="1" applyAlignment="1">
      <alignment vertical="center"/>
      <protection/>
    </xf>
    <xf numFmtId="0" fontId="25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5" fillId="0" borderId="0" xfId="404" applyFont="1" applyFill="1" applyAlignment="1">
      <alignment wrapText="1"/>
      <protection/>
    </xf>
    <xf numFmtId="0" fontId="22" fillId="0" borderId="0" xfId="404" applyFont="1" applyFill="1" applyAlignment="1">
      <alignment vertical="center"/>
      <protection/>
    </xf>
    <xf numFmtId="3" fontId="29" fillId="0" borderId="0" xfId="404" applyNumberFormat="1" applyFont="1" applyFill="1" applyAlignment="1">
      <alignment horizontal="center" vertical="center"/>
      <protection/>
    </xf>
    <xf numFmtId="3" fontId="25" fillId="0" borderId="0" xfId="404" applyNumberFormat="1" applyFont="1" applyFill="1">
      <alignment/>
      <protection/>
    </xf>
    <xf numFmtId="173" fontId="25" fillId="0" borderId="0" xfId="404" applyNumberFormat="1" applyFont="1" applyFill="1">
      <alignment/>
      <protection/>
    </xf>
    <xf numFmtId="0" fontId="32" fillId="0" borderId="0" xfId="388" applyFont="1">
      <alignment/>
      <protection/>
    </xf>
    <xf numFmtId="0" fontId="25" fillId="0" borderId="0" xfId="388" applyFont="1">
      <alignment/>
      <protection/>
    </xf>
    <xf numFmtId="0" fontId="32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0" fillId="0" borderId="0" xfId="402" applyFont="1" applyFill="1" applyAlignment="1">
      <alignment horizontal="center" vertical="top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8" fillId="0" borderId="0" xfId="402" applyFont="1" applyAlignment="1">
      <alignment horizontal="center" vertical="center"/>
      <protection/>
    </xf>
    <xf numFmtId="173" fontId="18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8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7" fillId="0" borderId="0" xfId="404" applyFont="1" applyFill="1" applyAlignment="1">
      <alignment horizontal="center"/>
      <protection/>
    </xf>
    <xf numFmtId="0" fontId="22" fillId="0" borderId="0" xfId="388" applyFont="1" applyBorder="1" applyAlignment="1">
      <alignment horizontal="left" vertical="top" wrapText="1"/>
      <protection/>
    </xf>
    <xf numFmtId="0" fontId="32" fillId="0" borderId="0" xfId="388" applyFont="1" applyFill="1">
      <alignment/>
      <protection/>
    </xf>
    <xf numFmtId="0" fontId="22" fillId="0" borderId="0" xfId="388" applyFont="1">
      <alignment/>
      <protection/>
    </xf>
    <xf numFmtId="0" fontId="22" fillId="0" borderId="0" xfId="388" applyFont="1" applyBorder="1">
      <alignment/>
      <protection/>
    </xf>
    <xf numFmtId="0" fontId="32" fillId="0" borderId="0" xfId="388" applyFont="1">
      <alignment/>
      <protection/>
    </xf>
    <xf numFmtId="0" fontId="28" fillId="0" borderId="0" xfId="388" applyFont="1" applyFill="1" applyAlignment="1">
      <alignment/>
      <protection/>
    </xf>
    <xf numFmtId="0" fontId="25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5" fillId="0" borderId="0" xfId="388" applyFont="1" applyFill="1" applyAlignment="1">
      <alignment horizontal="center" vertical="center" wrapText="1"/>
      <protection/>
    </xf>
    <xf numFmtId="0" fontId="39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5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6" fillId="78" borderId="0" xfId="399" applyNumberFormat="1" applyFont="1" applyFill="1" applyBorder="1" applyProtection="1">
      <alignment/>
      <protection locked="0"/>
    </xf>
    <xf numFmtId="0" fontId="69" fillId="0" borderId="0" xfId="388" applyFont="1" applyFill="1">
      <alignment/>
      <protection/>
    </xf>
    <xf numFmtId="0" fontId="23" fillId="0" borderId="0" xfId="388" applyFont="1" applyFill="1" applyAlignment="1">
      <alignment/>
      <protection/>
    </xf>
    <xf numFmtId="0" fontId="18" fillId="78" borderId="0" xfId="402" applyFont="1" applyFill="1" applyAlignment="1">
      <alignment horizontal="center" vertical="center"/>
      <protection/>
    </xf>
    <xf numFmtId="173" fontId="18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24" fillId="0" borderId="23" xfId="388" applyFont="1" applyFill="1" applyBorder="1" applyAlignment="1">
      <alignment horizontal="center" vertical="center" wrapText="1"/>
      <protection/>
    </xf>
    <xf numFmtId="0" fontId="23" fillId="0" borderId="24" xfId="388" applyFont="1" applyFill="1" applyBorder="1" applyAlignment="1">
      <alignment horizontal="left" wrapText="1"/>
      <protection/>
    </xf>
    <xf numFmtId="173" fontId="5" fillId="0" borderId="25" xfId="388" applyNumberFormat="1" applyFont="1" applyFill="1" applyBorder="1" applyAlignment="1">
      <alignment horizontal="center" wrapText="1"/>
      <protection/>
    </xf>
    <xf numFmtId="173" fontId="5" fillId="0" borderId="26" xfId="388" applyNumberFormat="1" applyFont="1" applyFill="1" applyBorder="1" applyAlignment="1">
      <alignment horizontal="center" wrapText="1"/>
      <protection/>
    </xf>
    <xf numFmtId="173" fontId="5" fillId="0" borderId="27" xfId="388" applyNumberFormat="1" applyFont="1" applyFill="1" applyBorder="1" applyAlignment="1">
      <alignment horizontal="center" wrapText="1"/>
      <protection/>
    </xf>
    <xf numFmtId="172" fontId="23" fillId="0" borderId="28" xfId="388" applyNumberFormat="1" applyFont="1" applyFill="1" applyBorder="1" applyAlignment="1">
      <alignment horizontal="center"/>
      <protection/>
    </xf>
    <xf numFmtId="172" fontId="23" fillId="0" borderId="25" xfId="388" applyNumberFormat="1" applyFont="1" applyFill="1" applyBorder="1" applyAlignment="1">
      <alignment horizontal="center"/>
      <protection/>
    </xf>
    <xf numFmtId="173" fontId="5" fillId="0" borderId="29" xfId="388" applyNumberFormat="1" applyFont="1" applyFill="1" applyBorder="1" applyAlignment="1">
      <alignment horizontal="center" wrapText="1"/>
      <protection/>
    </xf>
    <xf numFmtId="0" fontId="116" fillId="0" borderId="30" xfId="402" applyFont="1" applyBorder="1" applyAlignment="1">
      <alignment horizontal="center" vertical="center"/>
      <protection/>
    </xf>
    <xf numFmtId="0" fontId="18" fillId="0" borderId="31" xfId="400" applyFont="1" applyBorder="1" applyAlignment="1">
      <alignment vertical="center" wrapText="1"/>
      <protection/>
    </xf>
    <xf numFmtId="0" fontId="18" fillId="0" borderId="32" xfId="400" applyFont="1" applyBorder="1" applyAlignment="1">
      <alignment vertical="center" wrapText="1"/>
      <protection/>
    </xf>
    <xf numFmtId="0" fontId="18" fillId="0" borderId="33" xfId="400" applyFont="1" applyBorder="1" applyAlignment="1">
      <alignment vertical="center" wrapText="1"/>
      <protection/>
    </xf>
    <xf numFmtId="0" fontId="2" fillId="78" borderId="0" xfId="402" applyFont="1" applyFill="1" applyAlignment="1">
      <alignment vertical="top"/>
      <protection/>
    </xf>
    <xf numFmtId="0" fontId="35" fillId="78" borderId="0" xfId="388" applyFont="1" applyFill="1" applyAlignment="1">
      <alignment vertical="top"/>
      <protection/>
    </xf>
    <xf numFmtId="0" fontId="30" fillId="78" borderId="0" xfId="402" applyFont="1" applyFill="1" applyAlignment="1">
      <alignment horizontal="center" vertical="top" wrapText="1"/>
      <protection/>
    </xf>
    <xf numFmtId="0" fontId="35" fillId="78" borderId="0" xfId="402" applyFont="1" applyFill="1" applyAlignment="1">
      <alignment horizontal="right" vertical="center"/>
      <protection/>
    </xf>
    <xf numFmtId="0" fontId="5" fillId="78" borderId="34" xfId="402" applyFont="1" applyFill="1" applyBorder="1" applyAlignment="1">
      <alignment horizontal="center" vertical="center" wrapText="1"/>
      <protection/>
    </xf>
    <xf numFmtId="0" fontId="13" fillId="78" borderId="35" xfId="402" applyFont="1" applyFill="1" applyBorder="1" applyAlignment="1">
      <alignment horizontal="center" vertical="center" wrapText="1"/>
      <protection/>
    </xf>
    <xf numFmtId="0" fontId="13" fillId="78" borderId="36" xfId="402" applyNumberFormat="1" applyFont="1" applyFill="1" applyBorder="1" applyAlignment="1">
      <alignment horizontal="center" vertical="center" wrapText="1"/>
      <protection/>
    </xf>
    <xf numFmtId="172" fontId="110" fillId="78" borderId="37" xfId="388" applyNumberFormat="1" applyFont="1" applyFill="1" applyBorder="1" applyAlignment="1">
      <alignment horizontal="center" vertical="center"/>
      <protection/>
    </xf>
    <xf numFmtId="3" fontId="110" fillId="78" borderId="38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2" fillId="78" borderId="0" xfId="404" applyFont="1" applyFill="1" applyBorder="1" applyAlignment="1">
      <alignment horizontal="center"/>
      <protection/>
    </xf>
    <xf numFmtId="0" fontId="25" fillId="78" borderId="0" xfId="404" applyFont="1" applyFill="1" applyAlignment="1">
      <alignment wrapText="1"/>
      <protection/>
    </xf>
    <xf numFmtId="0" fontId="25" fillId="78" borderId="0" xfId="404" applyFont="1" applyFill="1">
      <alignment/>
      <protection/>
    </xf>
    <xf numFmtId="0" fontId="27" fillId="78" borderId="0" xfId="404" applyFont="1" applyFill="1" applyAlignment="1">
      <alignment horizontal="center"/>
      <protection/>
    </xf>
    <xf numFmtId="0" fontId="19" fillId="78" borderId="36" xfId="404" applyFont="1" applyFill="1" applyBorder="1" applyAlignment="1">
      <alignment horizontal="center" vertical="center" wrapText="1"/>
      <protection/>
    </xf>
    <xf numFmtId="3" fontId="117" fillId="78" borderId="39" xfId="404" applyNumberFormat="1" applyFont="1" applyFill="1" applyBorder="1" applyAlignment="1">
      <alignment horizontal="center" vertical="center"/>
      <protection/>
    </xf>
    <xf numFmtId="172" fontId="117" fillId="78" borderId="40" xfId="404" applyNumberFormat="1" applyFont="1" applyFill="1" applyBorder="1" applyAlignment="1">
      <alignment horizontal="center" vertical="center"/>
      <protection/>
    </xf>
    <xf numFmtId="3" fontId="118" fillId="78" borderId="37" xfId="404" applyNumberFormat="1" applyFont="1" applyFill="1" applyBorder="1" applyAlignment="1">
      <alignment horizontal="center" vertical="center"/>
      <protection/>
    </xf>
    <xf numFmtId="172" fontId="118" fillId="78" borderId="38" xfId="404" applyNumberFormat="1" applyFont="1" applyFill="1" applyBorder="1" applyAlignment="1">
      <alignment horizontal="center" vertical="center"/>
      <protection/>
    </xf>
    <xf numFmtId="1" fontId="18" fillId="78" borderId="31" xfId="399" applyNumberFormat="1" applyFont="1" applyFill="1" applyBorder="1" applyProtection="1">
      <alignment/>
      <protection locked="0"/>
    </xf>
    <xf numFmtId="1" fontId="18" fillId="78" borderId="32" xfId="399" applyNumberFormat="1" applyFont="1" applyFill="1" applyBorder="1" applyProtection="1">
      <alignment/>
      <protection locked="0"/>
    </xf>
    <xf numFmtId="1" fontId="18" fillId="78" borderId="32" xfId="399" applyNumberFormat="1" applyFont="1" applyFill="1" applyBorder="1" applyAlignment="1" applyProtection="1">
      <alignment vertical="center"/>
      <protection locked="0"/>
    </xf>
    <xf numFmtId="1" fontId="18" fillId="78" borderId="32" xfId="399" applyNumberFormat="1" applyFont="1" applyFill="1" applyBorder="1" applyAlignment="1" applyProtection="1">
      <alignment horizontal="left"/>
      <protection locked="0"/>
    </xf>
    <xf numFmtId="1" fontId="18" fillId="78" borderId="33" xfId="399" applyNumberFormat="1" applyFont="1" applyFill="1" applyBorder="1" applyProtection="1">
      <alignment/>
      <protection locked="0"/>
    </xf>
    <xf numFmtId="1" fontId="119" fillId="0" borderId="0" xfId="399" applyNumberFormat="1" applyFont="1" applyFill="1" applyBorder="1" applyAlignment="1" applyProtection="1">
      <alignment vertical="center"/>
      <protection locked="0"/>
    </xf>
    <xf numFmtId="14" fontId="23" fillId="78" borderId="36" xfId="350" applyNumberFormat="1" applyFont="1" applyFill="1" applyBorder="1" applyAlignment="1">
      <alignment horizontal="center" vertical="center" wrapText="1"/>
      <protection/>
    </xf>
    <xf numFmtId="3" fontId="117" fillId="78" borderId="39" xfId="404" applyNumberFormat="1" applyFont="1" applyFill="1" applyBorder="1" applyAlignment="1">
      <alignment horizontal="center" vertical="center"/>
      <protection/>
    </xf>
    <xf numFmtId="172" fontId="117" fillId="78" borderId="40" xfId="404" applyNumberFormat="1" applyFont="1" applyFill="1" applyBorder="1" applyAlignment="1">
      <alignment horizontal="center" vertical="center" wrapText="1"/>
      <protection/>
    </xf>
    <xf numFmtId="0" fontId="28" fillId="0" borderId="31" xfId="404" applyFont="1" applyFill="1" applyBorder="1" applyAlignment="1">
      <alignment horizontal="left" vertical="center" wrapText="1"/>
      <protection/>
    </xf>
    <xf numFmtId="0" fontId="28" fillId="0" borderId="32" xfId="404" applyFont="1" applyFill="1" applyBorder="1" applyAlignment="1">
      <alignment horizontal="left" vertical="center" wrapText="1"/>
      <protection/>
    </xf>
    <xf numFmtId="0" fontId="28" fillId="0" borderId="33" xfId="404" applyFont="1" applyFill="1" applyBorder="1" applyAlignment="1">
      <alignment horizontal="left" vertical="center" wrapText="1"/>
      <protection/>
    </xf>
    <xf numFmtId="3" fontId="118" fillId="78" borderId="41" xfId="404" applyNumberFormat="1" applyFont="1" applyFill="1" applyBorder="1" applyAlignment="1">
      <alignment horizontal="center" vertical="center"/>
      <protection/>
    </xf>
    <xf numFmtId="172" fontId="116" fillId="78" borderId="39" xfId="388" applyNumberFormat="1" applyFont="1" applyFill="1" applyBorder="1" applyAlignment="1">
      <alignment horizontal="center" vertical="center"/>
      <protection/>
    </xf>
    <xf numFmtId="3" fontId="116" fillId="78" borderId="40" xfId="388" applyNumberFormat="1" applyFont="1" applyFill="1" applyBorder="1" applyAlignment="1">
      <alignment horizontal="center" vertical="center"/>
      <protection/>
    </xf>
    <xf numFmtId="0" fontId="120" fillId="0" borderId="0" xfId="402" applyFont="1" applyBorder="1" applyAlignment="1">
      <alignment vertical="center"/>
      <protection/>
    </xf>
    <xf numFmtId="3" fontId="120" fillId="0" borderId="0" xfId="402" applyNumberFormat="1" applyFont="1" applyBorder="1" applyAlignment="1">
      <alignment vertical="center"/>
      <protection/>
    </xf>
    <xf numFmtId="172" fontId="110" fillId="78" borderId="3" xfId="388" applyNumberFormat="1" applyFont="1" applyFill="1" applyBorder="1" applyAlignment="1">
      <alignment horizontal="center" vertical="center"/>
      <protection/>
    </xf>
    <xf numFmtId="0" fontId="116" fillId="0" borderId="42" xfId="402" applyFont="1" applyBorder="1" applyAlignment="1">
      <alignment horizontal="center" vertical="center"/>
      <protection/>
    </xf>
    <xf numFmtId="0" fontId="13" fillId="0" borderId="43" xfId="402" applyFont="1" applyFill="1" applyBorder="1" applyAlignment="1">
      <alignment horizontal="center" vertical="center" wrapText="1"/>
      <protection/>
    </xf>
    <xf numFmtId="0" fontId="18" fillId="0" borderId="44" xfId="399" applyNumberFormat="1" applyFont="1" applyFill="1" applyBorder="1" applyAlignment="1" applyProtection="1">
      <alignment horizontal="left" vertical="center"/>
      <protection locked="0"/>
    </xf>
    <xf numFmtId="0" fontId="18" fillId="0" borderId="23" xfId="399" applyNumberFormat="1" applyFont="1" applyFill="1" applyBorder="1" applyAlignment="1" applyProtection="1">
      <alignment horizontal="left" vertical="center"/>
      <protection locked="0"/>
    </xf>
    <xf numFmtId="0" fontId="18" fillId="78" borderId="23" xfId="399" applyNumberFormat="1" applyFont="1" applyFill="1" applyBorder="1" applyAlignment="1" applyProtection="1">
      <alignment horizontal="left" vertical="center"/>
      <protection locked="0"/>
    </xf>
    <xf numFmtId="0" fontId="18" fillId="0" borderId="24" xfId="399" applyNumberFormat="1" applyFont="1" applyFill="1" applyBorder="1" applyAlignment="1" applyProtection="1">
      <alignment horizontal="left" vertical="center"/>
      <protection locked="0"/>
    </xf>
    <xf numFmtId="1" fontId="13" fillId="0" borderId="0" xfId="399" applyNumberFormat="1" applyFont="1" applyFill="1" applyProtection="1">
      <alignment/>
      <protection locked="0"/>
    </xf>
    <xf numFmtId="1" fontId="4" fillId="0" borderId="0" xfId="399" applyNumberFormat="1" applyFont="1" applyFill="1" applyProtection="1">
      <alignment/>
      <protection locked="0"/>
    </xf>
    <xf numFmtId="0" fontId="23" fillId="78" borderId="35" xfId="404" applyFont="1" applyFill="1" applyBorder="1" applyAlignment="1">
      <alignment horizontal="center" vertical="center" wrapText="1"/>
      <protection/>
    </xf>
    <xf numFmtId="0" fontId="19" fillId="78" borderId="35" xfId="404" applyFont="1" applyFill="1" applyBorder="1" applyAlignment="1">
      <alignment horizontal="center" vertical="center" wrapText="1"/>
      <protection/>
    </xf>
    <xf numFmtId="172" fontId="121" fillId="78" borderId="38" xfId="404" applyNumberFormat="1" applyFont="1" applyFill="1" applyBorder="1" applyAlignment="1">
      <alignment horizontal="center" vertical="center" wrapText="1"/>
      <protection/>
    </xf>
    <xf numFmtId="3" fontId="117" fillId="0" borderId="39" xfId="404" applyNumberFormat="1" applyFont="1" applyFill="1" applyBorder="1" applyAlignment="1">
      <alignment horizontal="center" vertical="center"/>
      <protection/>
    </xf>
    <xf numFmtId="0" fontId="1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5" fillId="78" borderId="23" xfId="391" applyFont="1" applyFill="1" applyBorder="1" applyAlignment="1">
      <alignment vertical="center" wrapText="1"/>
      <protection/>
    </xf>
    <xf numFmtId="0" fontId="5" fillId="78" borderId="44" xfId="391" applyFont="1" applyFill="1" applyBorder="1" applyAlignment="1">
      <alignment vertical="center" wrapText="1"/>
      <protection/>
    </xf>
    <xf numFmtId="0" fontId="5" fillId="78" borderId="44" xfId="395" applyFont="1" applyFill="1" applyBorder="1" applyAlignment="1">
      <alignment vertical="center" wrapText="1"/>
      <protection/>
    </xf>
    <xf numFmtId="0" fontId="122" fillId="78" borderId="23" xfId="355" applyFont="1" applyFill="1" applyBorder="1" applyAlignment="1">
      <alignment vertical="center" wrapText="1"/>
      <protection/>
    </xf>
    <xf numFmtId="0" fontId="5" fillId="78" borderId="24" xfId="391" applyFont="1" applyFill="1" applyBorder="1" applyAlignment="1">
      <alignment vertical="center" wrapText="1"/>
      <protection/>
    </xf>
    <xf numFmtId="172" fontId="28" fillId="0" borderId="3" xfId="388" applyNumberFormat="1" applyFont="1" applyFill="1" applyBorder="1" applyAlignment="1">
      <alignment horizontal="center" vertical="center"/>
      <protection/>
    </xf>
    <xf numFmtId="172" fontId="70" fillId="0" borderId="3" xfId="388" applyNumberFormat="1" applyFont="1" applyFill="1" applyBorder="1" applyAlignment="1">
      <alignment horizontal="center" vertical="center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3" fontId="117" fillId="0" borderId="46" xfId="404" applyNumberFormat="1" applyFont="1" applyFill="1" applyBorder="1" applyAlignment="1">
      <alignment horizontal="center" vertical="center"/>
      <protection/>
    </xf>
    <xf numFmtId="0" fontId="18" fillId="0" borderId="4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3" fontId="117" fillId="0" borderId="46" xfId="404" applyNumberFormat="1" applyFont="1" applyFill="1" applyBorder="1" applyAlignment="1">
      <alignment horizontal="center" vertical="center"/>
      <protection/>
    </xf>
    <xf numFmtId="3" fontId="117" fillId="0" borderId="39" xfId="404" applyNumberFormat="1" applyFont="1" applyFill="1" applyBorder="1" applyAlignment="1">
      <alignment horizontal="center" vertical="center"/>
      <protection/>
    </xf>
    <xf numFmtId="1" fontId="6" fillId="78" borderId="47" xfId="399" applyNumberFormat="1" applyFont="1" applyFill="1" applyBorder="1" applyAlignment="1" applyProtection="1">
      <alignment horizontal="center"/>
      <protection/>
    </xf>
    <xf numFmtId="1" fontId="123" fillId="78" borderId="30" xfId="399" applyNumberFormat="1" applyFont="1" applyFill="1" applyBorder="1" applyAlignment="1" applyProtection="1">
      <alignment horizontal="center" vertical="center"/>
      <protection locked="0"/>
    </xf>
    <xf numFmtId="0" fontId="124" fillId="0" borderId="0" xfId="0" applyFont="1" applyAlignment="1">
      <alignment/>
    </xf>
    <xf numFmtId="0" fontId="10" fillId="0" borderId="0" xfId="403" applyFont="1" applyFill="1" applyBorder="1" applyAlignment="1">
      <alignment vertical="top" wrapText="1"/>
      <protection/>
    </xf>
    <xf numFmtId="0" fontId="110" fillId="0" borderId="48" xfId="0" applyFont="1" applyBorder="1" applyAlignment="1">
      <alignment horizontal="left" vertical="center" indent="1"/>
    </xf>
    <xf numFmtId="0" fontId="110" fillId="0" borderId="49" xfId="0" applyFont="1" applyBorder="1" applyAlignment="1">
      <alignment horizontal="left" vertical="center" indent="1"/>
    </xf>
    <xf numFmtId="0" fontId="110" fillId="0" borderId="37" xfId="0" applyFont="1" applyBorder="1" applyAlignment="1">
      <alignment horizontal="left" vertical="center" indent="1"/>
    </xf>
    <xf numFmtId="0" fontId="110" fillId="0" borderId="50" xfId="0" applyFont="1" applyBorder="1" applyAlignment="1">
      <alignment horizontal="left" vertical="center" indent="1"/>
    </xf>
    <xf numFmtId="0" fontId="110" fillId="0" borderId="51" xfId="0" applyFont="1" applyBorder="1" applyAlignment="1">
      <alignment horizontal="left" vertical="center" indent="1"/>
    </xf>
    <xf numFmtId="0" fontId="33" fillId="0" borderId="0" xfId="403" applyFont="1" applyFill="1" applyBorder="1" applyAlignment="1">
      <alignment horizontal="left" vertical="center"/>
      <protection/>
    </xf>
    <xf numFmtId="0" fontId="25" fillId="0" borderId="0" xfId="388" applyFont="1" applyFill="1" applyAlignment="1">
      <alignment vertical="center"/>
      <protection/>
    </xf>
    <xf numFmtId="49" fontId="38" fillId="78" borderId="3" xfId="388" applyNumberFormat="1" applyFont="1" applyFill="1" applyBorder="1" applyAlignment="1">
      <alignment horizontal="center" vertical="center" wrapText="1"/>
      <protection/>
    </xf>
    <xf numFmtId="49" fontId="38" fillId="78" borderId="34" xfId="388" applyNumberFormat="1" applyFont="1" applyFill="1" applyBorder="1" applyAlignment="1">
      <alignment horizontal="center" vertical="center" wrapText="1"/>
      <protection/>
    </xf>
    <xf numFmtId="49" fontId="23" fillId="0" borderId="3" xfId="388" applyNumberFormat="1" applyFont="1" applyFill="1" applyBorder="1" applyAlignment="1">
      <alignment horizontal="center" vertical="center" wrapText="1"/>
      <protection/>
    </xf>
    <xf numFmtId="49" fontId="23" fillId="0" borderId="34" xfId="388" applyNumberFormat="1" applyFont="1" applyFill="1" applyBorder="1" applyAlignment="1">
      <alignment horizontal="center" vertical="center" wrapText="1"/>
      <protection/>
    </xf>
    <xf numFmtId="0" fontId="5" fillId="9" borderId="23" xfId="388" applyFont="1" applyFill="1" applyBorder="1" applyAlignment="1">
      <alignment horizontal="left" vertical="center" wrapText="1"/>
      <protection/>
    </xf>
    <xf numFmtId="172" fontId="28" fillId="0" borderId="34" xfId="388" applyNumberFormat="1" applyFont="1" applyBorder="1" applyAlignment="1">
      <alignment horizontal="center" vertical="center"/>
      <protection/>
    </xf>
    <xf numFmtId="0" fontId="35" fillId="0" borderId="23" xfId="388" applyFont="1" applyBorder="1" applyAlignment="1">
      <alignment horizontal="left" vertical="center" wrapText="1"/>
      <protection/>
    </xf>
    <xf numFmtId="172" fontId="70" fillId="0" borderId="34" xfId="388" applyNumberFormat="1" applyFont="1" applyBorder="1" applyAlignment="1">
      <alignment horizontal="center" vertical="center"/>
      <protection/>
    </xf>
    <xf numFmtId="0" fontId="5" fillId="0" borderId="23" xfId="388" applyFont="1" applyFill="1" applyBorder="1" applyAlignment="1">
      <alignment horizontal="left" vertical="center" wrapText="1"/>
      <protection/>
    </xf>
    <xf numFmtId="172" fontId="28" fillId="0" borderId="34" xfId="388" applyNumberFormat="1" applyFont="1" applyFill="1" applyBorder="1" applyAlignment="1">
      <alignment horizontal="center" vertical="center"/>
      <protection/>
    </xf>
    <xf numFmtId="0" fontId="35" fillId="0" borderId="23" xfId="388" applyFont="1" applyFill="1" applyBorder="1" applyAlignment="1">
      <alignment horizontal="left" vertical="center" wrapText="1"/>
      <protection/>
    </xf>
    <xf numFmtId="172" fontId="70" fillId="0" borderId="34" xfId="388" applyNumberFormat="1" applyFont="1" applyFill="1" applyBorder="1" applyAlignment="1">
      <alignment horizontal="center" vertical="center"/>
      <protection/>
    </xf>
    <xf numFmtId="0" fontId="35" fillId="0" borderId="24" xfId="388" applyFont="1" applyFill="1" applyBorder="1" applyAlignment="1">
      <alignment horizontal="left" vertical="center" wrapText="1"/>
      <protection/>
    </xf>
    <xf numFmtId="172" fontId="70" fillId="0" borderId="25" xfId="388" applyNumberFormat="1" applyFont="1" applyFill="1" applyBorder="1" applyAlignment="1">
      <alignment horizontal="center" vertical="center"/>
      <protection/>
    </xf>
    <xf numFmtId="172" fontId="70" fillId="0" borderId="29" xfId="388" applyNumberFormat="1" applyFont="1" applyFill="1" applyBorder="1" applyAlignment="1">
      <alignment horizontal="center" vertical="center"/>
      <protection/>
    </xf>
    <xf numFmtId="0" fontId="62" fillId="78" borderId="44" xfId="395" applyFont="1" applyFill="1" applyBorder="1" applyAlignment="1">
      <alignment vertical="center" wrapText="1"/>
      <protection/>
    </xf>
    <xf numFmtId="0" fontId="5" fillId="78" borderId="23" xfId="395" applyFont="1" applyFill="1" applyBorder="1" applyAlignment="1">
      <alignment vertical="center" wrapText="1"/>
      <protection/>
    </xf>
    <xf numFmtId="0" fontId="5" fillId="78" borderId="52" xfId="395" applyFont="1" applyFill="1" applyBorder="1" applyAlignment="1">
      <alignment vertical="center" wrapText="1"/>
      <protection/>
    </xf>
    <xf numFmtId="0" fontId="74" fillId="78" borderId="52" xfId="395" applyFont="1" applyFill="1" applyBorder="1" applyAlignment="1">
      <alignment vertical="center" wrapText="1"/>
      <protection/>
    </xf>
    <xf numFmtId="0" fontId="73" fillId="78" borderId="53" xfId="395" applyFont="1" applyFill="1" applyBorder="1" applyAlignment="1">
      <alignment horizontal="left" vertical="center" wrapText="1" indent="1"/>
      <protection/>
    </xf>
    <xf numFmtId="0" fontId="62" fillId="78" borderId="54" xfId="395" applyFont="1" applyFill="1" applyBorder="1" applyAlignment="1">
      <alignment vertical="center" wrapText="1"/>
      <protection/>
    </xf>
    <xf numFmtId="0" fontId="125" fillId="78" borderId="23" xfId="395" applyFont="1" applyFill="1" applyBorder="1" applyAlignment="1">
      <alignment horizontal="left" vertical="center" wrapText="1"/>
      <protection/>
    </xf>
    <xf numFmtId="0" fontId="74" fillId="78" borderId="23" xfId="395" applyFont="1" applyFill="1" applyBorder="1" applyAlignment="1">
      <alignment vertical="center" wrapText="1"/>
      <protection/>
    </xf>
    <xf numFmtId="0" fontId="5" fillId="78" borderId="55" xfId="395" applyFont="1" applyFill="1" applyBorder="1" applyAlignment="1">
      <alignment vertical="center" wrapText="1"/>
      <protection/>
    </xf>
    <xf numFmtId="0" fontId="62" fillId="78" borderId="56" xfId="395" applyFont="1" applyFill="1" applyBorder="1" applyAlignment="1">
      <alignment vertical="center" wrapText="1"/>
      <protection/>
    </xf>
    <xf numFmtId="0" fontId="13" fillId="78" borderId="35" xfId="402" applyNumberFormat="1" applyFont="1" applyFill="1" applyBorder="1" applyAlignment="1">
      <alignment horizontal="center" vertical="center" wrapText="1"/>
      <protection/>
    </xf>
    <xf numFmtId="3" fontId="116" fillId="78" borderId="39" xfId="388" applyNumberFormat="1" applyFont="1" applyFill="1" applyBorder="1" applyAlignment="1">
      <alignment horizontal="center" vertical="center"/>
      <protection/>
    </xf>
    <xf numFmtId="3" fontId="18" fillId="78" borderId="37" xfId="388" applyNumberFormat="1" applyFont="1" applyFill="1" applyBorder="1" applyAlignment="1">
      <alignment horizontal="center" vertical="center"/>
      <protection/>
    </xf>
    <xf numFmtId="3" fontId="18" fillId="78" borderId="3" xfId="388" applyNumberFormat="1" applyFont="1" applyFill="1" applyBorder="1" applyAlignment="1">
      <alignment horizontal="center" vertical="center"/>
      <protection/>
    </xf>
    <xf numFmtId="3" fontId="18" fillId="78" borderId="25" xfId="388" applyNumberFormat="1" applyFont="1" applyFill="1" applyBorder="1" applyAlignment="1">
      <alignment horizontal="center" vertical="center"/>
      <protection/>
    </xf>
    <xf numFmtId="3" fontId="118" fillId="78" borderId="57" xfId="404" applyNumberFormat="1" applyFont="1" applyFill="1" applyBorder="1" applyAlignment="1">
      <alignment horizontal="center" vertical="center"/>
      <protection/>
    </xf>
    <xf numFmtId="172" fontId="121" fillId="78" borderId="58" xfId="404" applyNumberFormat="1" applyFont="1" applyFill="1" applyBorder="1" applyAlignment="1">
      <alignment horizontal="center" vertical="center" wrapText="1"/>
      <protection/>
    </xf>
    <xf numFmtId="3" fontId="118" fillId="78" borderId="59" xfId="404" applyNumberFormat="1" applyFont="1" applyFill="1" applyBorder="1" applyAlignment="1">
      <alignment horizontal="center" vertical="center"/>
      <protection/>
    </xf>
    <xf numFmtId="172" fontId="118" fillId="78" borderId="58" xfId="404" applyNumberFormat="1" applyFont="1" applyFill="1" applyBorder="1" applyAlignment="1">
      <alignment horizontal="center" vertical="center"/>
      <protection/>
    </xf>
    <xf numFmtId="0" fontId="13" fillId="0" borderId="35" xfId="402" applyFont="1" applyFill="1" applyBorder="1" applyAlignment="1">
      <alignment horizontal="center" vertical="center" wrapText="1"/>
      <protection/>
    </xf>
    <xf numFmtId="3" fontId="116" fillId="0" borderId="39" xfId="388" applyNumberFormat="1" applyFont="1" applyFill="1" applyBorder="1" applyAlignment="1">
      <alignment horizontal="center" vertical="center"/>
      <protection/>
    </xf>
    <xf numFmtId="3" fontId="18" fillId="0" borderId="37" xfId="388" applyNumberFormat="1" applyFont="1" applyFill="1" applyBorder="1" applyAlignment="1">
      <alignment horizontal="center" vertical="center"/>
      <protection/>
    </xf>
    <xf numFmtId="3" fontId="18" fillId="0" borderId="3" xfId="388" applyNumberFormat="1" applyFont="1" applyFill="1" applyBorder="1" applyAlignment="1">
      <alignment horizontal="center" vertical="center"/>
      <protection/>
    </xf>
    <xf numFmtId="3" fontId="18" fillId="0" borderId="25" xfId="388" applyNumberFormat="1" applyFont="1" applyFill="1" applyBorder="1" applyAlignment="1">
      <alignment horizontal="center" vertical="center"/>
      <protection/>
    </xf>
    <xf numFmtId="0" fontId="2" fillId="0" borderId="0" xfId="402" applyFont="1" applyFill="1">
      <alignment/>
      <protection/>
    </xf>
    <xf numFmtId="1" fontId="3" fillId="0" borderId="0" xfId="399" applyNumberFormat="1" applyFont="1" applyFill="1" applyAlignment="1" applyProtection="1">
      <alignment/>
      <protection locked="0"/>
    </xf>
    <xf numFmtId="1" fontId="12" fillId="0" borderId="0" xfId="399" applyNumberFormat="1" applyFont="1" applyFill="1" applyAlignment="1" applyProtection="1">
      <alignment horizontal="center"/>
      <protection locked="0"/>
    </xf>
    <xf numFmtId="1" fontId="2" fillId="0" borderId="0" xfId="399" applyNumberFormat="1" applyFont="1" applyFill="1" applyAlignment="1" applyProtection="1">
      <alignment/>
      <protection locked="0"/>
    </xf>
    <xf numFmtId="1" fontId="7" fillId="0" borderId="0" xfId="399" applyNumberFormat="1" applyFont="1" applyFill="1" applyAlignment="1" applyProtection="1">
      <alignment horizontal="right"/>
      <protection locked="0"/>
    </xf>
    <xf numFmtId="1" fontId="3" fillId="0" borderId="0" xfId="399" applyNumberFormat="1" applyFont="1" applyFill="1" applyBorder="1" applyAlignment="1" applyProtection="1">
      <alignment/>
      <protection locked="0"/>
    </xf>
    <xf numFmtId="1" fontId="6" fillId="0" borderId="0" xfId="399" applyNumberFormat="1" applyFont="1" applyFill="1" applyBorder="1" applyAlignment="1" applyProtection="1">
      <alignment/>
      <protection locked="0"/>
    </xf>
    <xf numFmtId="1" fontId="4" fillId="0" borderId="0" xfId="399" applyNumberFormat="1" applyFont="1" applyFill="1" applyBorder="1" applyProtection="1">
      <alignment/>
      <protection locked="0"/>
    </xf>
    <xf numFmtId="1" fontId="10" fillId="0" borderId="0" xfId="399" applyNumberFormat="1" applyFont="1" applyFill="1" applyAlignment="1" applyProtection="1">
      <alignment horizontal="right"/>
      <protection locked="0"/>
    </xf>
    <xf numFmtId="1" fontId="12" fillId="0" borderId="0" xfId="399" applyNumberFormat="1" applyFont="1" applyFill="1" applyBorder="1" applyAlignment="1" applyProtection="1">
      <alignment horizontal="center"/>
      <protection locked="0"/>
    </xf>
    <xf numFmtId="1" fontId="4" fillId="0" borderId="3" xfId="399" applyNumberFormat="1" applyFont="1" applyFill="1" applyBorder="1" applyAlignment="1" applyProtection="1">
      <alignment horizontal="center" vertical="center" wrapText="1"/>
      <protection/>
    </xf>
    <xf numFmtId="0" fontId="126" fillId="0" borderId="3" xfId="0" applyFont="1" applyFill="1" applyBorder="1" applyAlignment="1">
      <alignment horizontal="center" vertical="center" wrapText="1"/>
    </xf>
    <xf numFmtId="1" fontId="4" fillId="0" borderId="34" xfId="399" applyNumberFormat="1" applyFont="1" applyFill="1" applyBorder="1" applyAlignment="1" applyProtection="1">
      <alignment horizontal="center" vertical="center" wrapText="1"/>
      <protection/>
    </xf>
    <xf numFmtId="1" fontId="6" fillId="0" borderId="60" xfId="399" applyNumberFormat="1" applyFont="1" applyFill="1" applyBorder="1" applyAlignment="1" applyProtection="1">
      <alignment horizontal="center" vertical="center" wrapText="1"/>
      <protection/>
    </xf>
    <xf numFmtId="1" fontId="6" fillId="0" borderId="61" xfId="399" applyNumberFormat="1" applyFont="1" applyFill="1" applyBorder="1" applyAlignment="1" applyProtection="1">
      <alignment horizontal="center" vertical="center" wrapText="1"/>
      <protection/>
    </xf>
    <xf numFmtId="1" fontId="6" fillId="0" borderId="62" xfId="399" applyNumberFormat="1" applyFont="1" applyFill="1" applyBorder="1" applyAlignment="1" applyProtection="1">
      <alignment horizontal="center" vertical="center" wrapText="1"/>
      <protection/>
    </xf>
    <xf numFmtId="3" fontId="123" fillId="0" borderId="46" xfId="399" applyNumberFormat="1" applyFont="1" applyFill="1" applyBorder="1" applyAlignment="1" applyProtection="1">
      <alignment horizontal="center" vertical="center"/>
      <protection locked="0"/>
    </xf>
    <xf numFmtId="3" fontId="123" fillId="0" borderId="39" xfId="399" applyNumberFormat="1" applyFont="1" applyFill="1" applyBorder="1" applyAlignment="1" applyProtection="1">
      <alignment horizontal="center" vertical="center"/>
      <protection locked="0"/>
    </xf>
    <xf numFmtId="172" fontId="123" fillId="0" borderId="39" xfId="399" applyNumberFormat="1" applyFont="1" applyFill="1" applyBorder="1" applyAlignment="1" applyProtection="1">
      <alignment horizontal="center" vertical="center"/>
      <protection locked="0"/>
    </xf>
    <xf numFmtId="173" fontId="123" fillId="0" borderId="39" xfId="399" applyNumberFormat="1" applyFont="1" applyFill="1" applyBorder="1" applyAlignment="1" applyProtection="1">
      <alignment horizontal="center" vertical="center"/>
      <protection locked="0"/>
    </xf>
    <xf numFmtId="1" fontId="123" fillId="0" borderId="39" xfId="399" applyNumberFormat="1" applyFont="1" applyFill="1" applyBorder="1" applyAlignment="1" applyProtection="1">
      <alignment horizontal="center" vertical="center"/>
      <protection locked="0"/>
    </xf>
    <xf numFmtId="1" fontId="123" fillId="0" borderId="39" xfId="399" applyNumberFormat="1" applyFont="1" applyFill="1" applyBorder="1" applyAlignment="1" applyProtection="1">
      <alignment horizontal="center" vertical="center" wrapText="1"/>
      <protection/>
    </xf>
    <xf numFmtId="3" fontId="123" fillId="0" borderId="39" xfId="399" applyNumberFormat="1" applyFont="1" applyFill="1" applyBorder="1" applyAlignment="1" applyProtection="1">
      <alignment horizontal="center" vertical="center" wrapText="1"/>
      <protection locked="0"/>
    </xf>
    <xf numFmtId="172" fontId="123" fillId="0" borderId="63" xfId="399" applyNumberFormat="1" applyFont="1" applyFill="1" applyBorder="1" applyAlignment="1" applyProtection="1">
      <alignment horizontal="center" vertical="center"/>
      <protection locked="0"/>
    </xf>
    <xf numFmtId="1" fontId="123" fillId="0" borderId="40" xfId="399" applyNumberFormat="1" applyFont="1" applyFill="1" applyBorder="1" applyAlignment="1" applyProtection="1">
      <alignment horizontal="center" vertical="center"/>
      <protection locked="0"/>
    </xf>
    <xf numFmtId="3" fontId="18" fillId="0" borderId="41" xfId="399" applyNumberFormat="1" applyFont="1" applyFill="1" applyBorder="1" applyAlignment="1" applyProtection="1">
      <alignment horizontal="center" vertical="center"/>
      <protection locked="0"/>
    </xf>
    <xf numFmtId="3" fontId="18" fillId="0" borderId="37" xfId="399" applyNumberFormat="1" applyFont="1" applyFill="1" applyBorder="1" applyAlignment="1" applyProtection="1">
      <alignment horizontal="center" vertical="center"/>
      <protection locked="0"/>
    </xf>
    <xf numFmtId="172" fontId="5" fillId="0" borderId="37" xfId="399" applyNumberFormat="1" applyFont="1" applyFill="1" applyBorder="1" applyAlignment="1" applyProtection="1">
      <alignment horizontal="center" vertical="center"/>
      <protection locked="0"/>
    </xf>
    <xf numFmtId="1" fontId="5" fillId="0" borderId="37" xfId="399" applyNumberFormat="1" applyFont="1" applyFill="1" applyBorder="1" applyAlignment="1" applyProtection="1">
      <alignment horizontal="center" vertical="center"/>
      <protection locked="0"/>
    </xf>
    <xf numFmtId="3" fontId="5" fillId="0" borderId="37" xfId="399" applyNumberFormat="1" applyFont="1" applyFill="1" applyBorder="1" applyAlignment="1" applyProtection="1">
      <alignment horizontal="center" vertical="center"/>
      <protection locked="0"/>
    </xf>
    <xf numFmtId="173" fontId="5" fillId="0" borderId="37" xfId="399" applyNumberFormat="1" applyFont="1" applyFill="1" applyBorder="1" applyAlignment="1" applyProtection="1">
      <alignment horizontal="center" vertical="center"/>
      <protection locked="0"/>
    </xf>
    <xf numFmtId="1" fontId="18" fillId="0" borderId="37" xfId="399" applyNumberFormat="1" applyFont="1" applyFill="1" applyBorder="1" applyAlignment="1" applyProtection="1">
      <alignment horizontal="center" vertical="center"/>
      <protection locked="0"/>
    </xf>
    <xf numFmtId="3" fontId="18" fillId="0" borderId="37" xfId="380" applyNumberFormat="1" applyFont="1" applyFill="1" applyBorder="1" applyAlignment="1">
      <alignment horizontal="center" vertical="center"/>
      <protection/>
    </xf>
    <xf numFmtId="3" fontId="72" fillId="0" borderId="37" xfId="399" applyNumberFormat="1" applyFont="1" applyFill="1" applyBorder="1" applyAlignment="1" applyProtection="1">
      <alignment horizontal="center" vertical="center"/>
      <protection locked="0"/>
    </xf>
    <xf numFmtId="172" fontId="73" fillId="0" borderId="37" xfId="399" applyNumberFormat="1" applyFont="1" applyFill="1" applyBorder="1" applyAlignment="1" applyProtection="1">
      <alignment horizontal="center" vertical="center"/>
      <protection locked="0"/>
    </xf>
    <xf numFmtId="1" fontId="73" fillId="0" borderId="37" xfId="399" applyNumberFormat="1" applyFont="1" applyFill="1" applyBorder="1" applyAlignment="1" applyProtection="1">
      <alignment horizontal="center" vertical="center" wrapText="1"/>
      <protection/>
    </xf>
    <xf numFmtId="3" fontId="18" fillId="0" borderId="37" xfId="399" applyNumberFormat="1" applyFont="1" applyFill="1" applyBorder="1" applyAlignment="1" applyProtection="1">
      <alignment horizontal="center" vertical="center" wrapText="1"/>
      <protection locked="0"/>
    </xf>
    <xf numFmtId="3" fontId="18" fillId="0" borderId="37" xfId="401" applyNumberFormat="1" applyFont="1" applyFill="1" applyBorder="1" applyAlignment="1">
      <alignment horizontal="center" vertical="center" wrapText="1"/>
      <protection/>
    </xf>
    <xf numFmtId="1" fontId="18" fillId="0" borderId="37" xfId="0" applyNumberFormat="1" applyFont="1" applyFill="1" applyBorder="1" applyAlignment="1">
      <alignment horizontal="center" vertical="center"/>
    </xf>
    <xf numFmtId="172" fontId="122" fillId="0" borderId="3" xfId="399" applyNumberFormat="1" applyFont="1" applyFill="1" applyBorder="1" applyAlignment="1" applyProtection="1">
      <alignment horizontal="center" vertical="center"/>
      <protection locked="0"/>
    </xf>
    <xf numFmtId="3" fontId="18" fillId="0" borderId="37" xfId="399" applyNumberFormat="1" applyFont="1" applyFill="1" applyBorder="1" applyAlignment="1" applyProtection="1">
      <alignment horizontal="center"/>
      <protection locked="0"/>
    </xf>
    <xf numFmtId="173" fontId="5" fillId="0" borderId="37" xfId="399" applyNumberFormat="1" applyFont="1" applyFill="1" applyBorder="1" applyAlignment="1" applyProtection="1">
      <alignment horizontal="center"/>
      <protection locked="0"/>
    </xf>
    <xf numFmtId="1" fontId="5" fillId="0" borderId="38" xfId="399" applyNumberFormat="1" applyFont="1" applyFill="1" applyBorder="1" applyAlignment="1" applyProtection="1">
      <alignment horizontal="center"/>
      <protection locked="0"/>
    </xf>
    <xf numFmtId="3" fontId="18" fillId="0" borderId="45" xfId="399" applyNumberFormat="1" applyFont="1" applyFill="1" applyBorder="1" applyAlignment="1" applyProtection="1">
      <alignment horizontal="center" vertical="center"/>
      <protection locked="0"/>
    </xf>
    <xf numFmtId="3" fontId="18" fillId="0" borderId="3" xfId="399" applyNumberFormat="1" applyFont="1" applyFill="1" applyBorder="1" applyAlignment="1" applyProtection="1">
      <alignment horizontal="center" vertical="center"/>
      <protection locked="0"/>
    </xf>
    <xf numFmtId="172" fontId="5" fillId="0" borderId="3" xfId="399" applyNumberFormat="1" applyFont="1" applyFill="1" applyBorder="1" applyAlignment="1" applyProtection="1">
      <alignment horizontal="center" vertical="center"/>
      <protection locked="0"/>
    </xf>
    <xf numFmtId="1" fontId="5" fillId="0" borderId="3" xfId="399" applyNumberFormat="1" applyFont="1" applyFill="1" applyBorder="1" applyAlignment="1" applyProtection="1">
      <alignment horizontal="center" vertical="center"/>
      <protection locked="0"/>
    </xf>
    <xf numFmtId="3" fontId="5" fillId="0" borderId="3" xfId="399" applyNumberFormat="1" applyFont="1" applyFill="1" applyBorder="1" applyAlignment="1" applyProtection="1">
      <alignment horizontal="center" vertical="center"/>
      <protection locked="0"/>
    </xf>
    <xf numFmtId="173" fontId="5" fillId="0" borderId="3" xfId="399" applyNumberFormat="1" applyFont="1" applyFill="1" applyBorder="1" applyAlignment="1" applyProtection="1">
      <alignment horizontal="center" vertical="center"/>
      <protection locked="0"/>
    </xf>
    <xf numFmtId="1" fontId="18" fillId="0" borderId="3" xfId="399" applyNumberFormat="1" applyFont="1" applyFill="1" applyBorder="1" applyAlignment="1" applyProtection="1">
      <alignment horizontal="center" vertical="center"/>
      <protection locked="0"/>
    </xf>
    <xf numFmtId="3" fontId="18" fillId="0" borderId="3" xfId="380" applyNumberFormat="1" applyFont="1" applyFill="1" applyBorder="1" applyAlignment="1">
      <alignment horizontal="center" vertical="center"/>
      <protection/>
    </xf>
    <xf numFmtId="3" fontId="72" fillId="0" borderId="3" xfId="399" applyNumberFormat="1" applyFont="1" applyFill="1" applyBorder="1" applyAlignment="1" applyProtection="1">
      <alignment horizontal="center" vertical="center"/>
      <protection locked="0"/>
    </xf>
    <xf numFmtId="172" fontId="73" fillId="0" borderId="3" xfId="399" applyNumberFormat="1" applyFont="1" applyFill="1" applyBorder="1" applyAlignment="1" applyProtection="1">
      <alignment horizontal="center" vertical="center"/>
      <protection locked="0"/>
    </xf>
    <xf numFmtId="1" fontId="73" fillId="0" borderId="3" xfId="399" applyNumberFormat="1" applyFont="1" applyFill="1" applyBorder="1" applyAlignment="1" applyProtection="1">
      <alignment horizontal="center" vertical="center" wrapText="1"/>
      <protection/>
    </xf>
    <xf numFmtId="3" fontId="18" fillId="0" borderId="3" xfId="399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401" applyNumberFormat="1" applyFont="1" applyFill="1" applyBorder="1" applyAlignment="1">
      <alignment horizontal="center" vertical="center" wrapText="1"/>
      <protection/>
    </xf>
    <xf numFmtId="1" fontId="18" fillId="0" borderId="3" xfId="0" applyNumberFormat="1" applyFont="1" applyFill="1" applyBorder="1" applyAlignment="1">
      <alignment horizontal="center" vertical="center"/>
    </xf>
    <xf numFmtId="3" fontId="18" fillId="0" borderId="3" xfId="399" applyNumberFormat="1" applyFont="1" applyFill="1" applyBorder="1" applyAlignment="1" applyProtection="1">
      <alignment horizontal="center"/>
      <protection locked="0"/>
    </xf>
    <xf numFmtId="173" fontId="5" fillId="0" borderId="3" xfId="399" applyNumberFormat="1" applyFont="1" applyFill="1" applyBorder="1" applyAlignment="1" applyProtection="1">
      <alignment horizontal="center"/>
      <protection locked="0"/>
    </xf>
    <xf numFmtId="1" fontId="5" fillId="0" borderId="34" xfId="399" applyNumberFormat="1" applyFont="1" applyFill="1" applyBorder="1" applyAlignment="1" applyProtection="1">
      <alignment horizontal="center"/>
      <protection locked="0"/>
    </xf>
    <xf numFmtId="1" fontId="18" fillId="0" borderId="45" xfId="399" applyNumberFormat="1" applyFont="1" applyFill="1" applyBorder="1" applyAlignment="1" applyProtection="1">
      <alignment horizontal="center"/>
      <protection locked="0"/>
    </xf>
    <xf numFmtId="1" fontId="18" fillId="0" borderId="3" xfId="399" applyNumberFormat="1" applyFont="1" applyFill="1" applyBorder="1" applyAlignment="1" applyProtection="1">
      <alignment horizontal="center"/>
      <protection locked="0"/>
    </xf>
    <xf numFmtId="0" fontId="18" fillId="0" borderId="3" xfId="399" applyNumberFormat="1" applyFont="1" applyFill="1" applyBorder="1" applyAlignment="1" applyProtection="1">
      <alignment horizontal="center"/>
      <protection locked="0"/>
    </xf>
    <xf numFmtId="3" fontId="72" fillId="0" borderId="3" xfId="399" applyNumberFormat="1" applyFont="1" applyFill="1" applyBorder="1" applyAlignment="1" applyProtection="1">
      <alignment horizontal="center"/>
      <protection locked="0"/>
    </xf>
    <xf numFmtId="1" fontId="18" fillId="0" borderId="28" xfId="399" applyNumberFormat="1" applyFont="1" applyFill="1" applyBorder="1" applyAlignment="1" applyProtection="1">
      <alignment horizontal="center"/>
      <protection locked="0"/>
    </xf>
    <xf numFmtId="1" fontId="18" fillId="0" borderId="25" xfId="399" applyNumberFormat="1" applyFont="1" applyFill="1" applyBorder="1" applyAlignment="1" applyProtection="1">
      <alignment horizontal="center"/>
      <protection locked="0"/>
    </xf>
    <xf numFmtId="172" fontId="5" fillId="0" borderId="25" xfId="399" applyNumberFormat="1" applyFont="1" applyFill="1" applyBorder="1" applyAlignment="1" applyProtection="1">
      <alignment horizontal="center" vertical="center"/>
      <protection locked="0"/>
    </xf>
    <xf numFmtId="1" fontId="5" fillId="0" borderId="25" xfId="399" applyNumberFormat="1" applyFont="1" applyFill="1" applyBorder="1" applyAlignment="1" applyProtection="1">
      <alignment horizontal="center" vertical="center"/>
      <protection locked="0"/>
    </xf>
    <xf numFmtId="3" fontId="18" fillId="0" borderId="25" xfId="399" applyNumberFormat="1" applyFont="1" applyFill="1" applyBorder="1" applyAlignment="1" applyProtection="1">
      <alignment horizontal="center"/>
      <protection locked="0"/>
    </xf>
    <xf numFmtId="3" fontId="5" fillId="0" borderId="25" xfId="399" applyNumberFormat="1" applyFont="1" applyFill="1" applyBorder="1" applyAlignment="1" applyProtection="1">
      <alignment horizontal="center" vertical="center"/>
      <protection locked="0"/>
    </xf>
    <xf numFmtId="0" fontId="18" fillId="0" borderId="25" xfId="399" applyNumberFormat="1" applyFont="1" applyFill="1" applyBorder="1" applyAlignment="1" applyProtection="1">
      <alignment horizontal="center"/>
      <protection locked="0"/>
    </xf>
    <xf numFmtId="3" fontId="18" fillId="0" borderId="25" xfId="399" applyNumberFormat="1" applyFont="1" applyFill="1" applyBorder="1" applyAlignment="1" applyProtection="1">
      <alignment horizontal="center" vertical="center"/>
      <protection locked="0"/>
    </xf>
    <xf numFmtId="173" fontId="5" fillId="0" borderId="25" xfId="399" applyNumberFormat="1" applyFont="1" applyFill="1" applyBorder="1" applyAlignment="1" applyProtection="1">
      <alignment horizontal="center" vertical="center"/>
      <protection locked="0"/>
    </xf>
    <xf numFmtId="1" fontId="18" fillId="0" borderId="25" xfId="399" applyNumberFormat="1" applyFont="1" applyFill="1" applyBorder="1" applyAlignment="1" applyProtection="1">
      <alignment horizontal="center" vertical="center"/>
      <protection locked="0"/>
    </xf>
    <xf numFmtId="3" fontId="18" fillId="0" borderId="25" xfId="380" applyNumberFormat="1" applyFont="1" applyFill="1" applyBorder="1" applyAlignment="1">
      <alignment horizontal="center" vertical="center"/>
      <protection/>
    </xf>
    <xf numFmtId="3" fontId="72" fillId="0" borderId="25" xfId="399" applyNumberFormat="1" applyFont="1" applyFill="1" applyBorder="1" applyAlignment="1" applyProtection="1">
      <alignment horizontal="center"/>
      <protection locked="0"/>
    </xf>
    <xf numFmtId="172" fontId="73" fillId="0" borderId="25" xfId="399" applyNumberFormat="1" applyFont="1" applyFill="1" applyBorder="1" applyAlignment="1" applyProtection="1">
      <alignment horizontal="center" vertical="center"/>
      <protection locked="0"/>
    </xf>
    <xf numFmtId="1" fontId="73" fillId="0" borderId="25" xfId="399" applyNumberFormat="1" applyFont="1" applyFill="1" applyBorder="1" applyAlignment="1" applyProtection="1">
      <alignment horizontal="center" vertical="center" wrapText="1"/>
      <protection/>
    </xf>
    <xf numFmtId="3" fontId="18" fillId="0" borderId="25" xfId="401" applyNumberFormat="1" applyFont="1" applyFill="1" applyBorder="1" applyAlignment="1">
      <alignment horizontal="center" vertical="center" wrapText="1"/>
      <protection/>
    </xf>
    <xf numFmtId="1" fontId="18" fillId="0" borderId="25" xfId="0" applyNumberFormat="1" applyFont="1" applyFill="1" applyBorder="1" applyAlignment="1">
      <alignment horizontal="center" vertical="center"/>
    </xf>
    <xf numFmtId="173" fontId="5" fillId="0" borderId="25" xfId="399" applyNumberFormat="1" applyFont="1" applyFill="1" applyBorder="1" applyAlignment="1" applyProtection="1">
      <alignment horizontal="center"/>
      <protection locked="0"/>
    </xf>
    <xf numFmtId="1" fontId="5" fillId="0" borderId="29" xfId="399" applyNumberFormat="1" applyFont="1" applyFill="1" applyBorder="1" applyAlignment="1" applyProtection="1">
      <alignment horizontal="center"/>
      <protection locked="0"/>
    </xf>
    <xf numFmtId="173" fontId="16" fillId="0" borderId="0" xfId="399" applyNumberFormat="1" applyFont="1" applyFill="1" applyBorder="1" applyProtection="1">
      <alignment/>
      <protection locked="0"/>
    </xf>
    <xf numFmtId="1" fontId="17" fillId="0" borderId="0" xfId="399" applyNumberFormat="1" applyFont="1" applyFill="1" applyBorder="1" applyProtection="1">
      <alignment/>
      <protection locked="0"/>
    </xf>
    <xf numFmtId="3" fontId="17" fillId="0" borderId="0" xfId="399" applyNumberFormat="1" applyFont="1" applyFill="1" applyBorder="1" applyProtection="1">
      <alignment/>
      <protection locked="0"/>
    </xf>
    <xf numFmtId="3" fontId="16" fillId="0" borderId="0" xfId="399" applyNumberFormat="1" applyFont="1" applyFill="1" applyBorder="1" applyProtection="1">
      <alignment/>
      <protection locked="0"/>
    </xf>
    <xf numFmtId="3" fontId="122" fillId="0" borderId="3" xfId="399" applyNumberFormat="1" applyFont="1" applyFill="1" applyBorder="1" applyAlignment="1" applyProtection="1">
      <alignment horizontal="center" vertical="center"/>
      <protection locked="0"/>
    </xf>
    <xf numFmtId="0" fontId="7" fillId="0" borderId="3" xfId="391" applyFont="1" applyFill="1" applyBorder="1" applyAlignment="1">
      <alignment horizontal="center" vertical="center"/>
      <protection/>
    </xf>
    <xf numFmtId="0" fontId="7" fillId="0" borderId="34" xfId="391" applyFont="1" applyFill="1" applyBorder="1" applyAlignment="1">
      <alignment horizontal="center" wrapText="1"/>
      <protection/>
    </xf>
    <xf numFmtId="172" fontId="5" fillId="0" borderId="3" xfId="391" applyNumberFormat="1" applyFont="1" applyFill="1" applyBorder="1" applyAlignment="1">
      <alignment horizontal="center" vertical="center" wrapText="1"/>
      <protection/>
    </xf>
    <xf numFmtId="173" fontId="35" fillId="0" borderId="3" xfId="391" applyNumberFormat="1" applyFont="1" applyFill="1" applyBorder="1" applyAlignment="1">
      <alignment horizontal="center" vertical="center"/>
      <protection/>
    </xf>
    <xf numFmtId="172" fontId="35" fillId="0" borderId="34" xfId="391" applyNumberFormat="1" applyFont="1" applyFill="1" applyBorder="1" applyAlignment="1">
      <alignment horizontal="center" vertical="center"/>
      <protection/>
    </xf>
    <xf numFmtId="172" fontId="35" fillId="0" borderId="37" xfId="391" applyNumberFormat="1" applyFont="1" applyFill="1" applyBorder="1" applyAlignment="1">
      <alignment horizontal="center" vertical="center" wrapText="1"/>
      <protection/>
    </xf>
    <xf numFmtId="173" fontId="35" fillId="0" borderId="37" xfId="391" applyNumberFormat="1" applyFont="1" applyFill="1" applyBorder="1" applyAlignment="1">
      <alignment horizontal="center" vertical="center"/>
      <protection/>
    </xf>
    <xf numFmtId="172" fontId="35" fillId="0" borderId="38" xfId="391" applyNumberFormat="1" applyFont="1" applyFill="1" applyBorder="1" applyAlignment="1">
      <alignment horizontal="center" vertical="center"/>
      <protection/>
    </xf>
    <xf numFmtId="172" fontId="5" fillId="0" borderId="3" xfId="393" applyNumberFormat="1" applyFont="1" applyFill="1" applyBorder="1" applyAlignment="1">
      <alignment horizontal="center" vertical="center" wrapText="1"/>
      <protection/>
    </xf>
    <xf numFmtId="173" fontId="35" fillId="0" borderId="34" xfId="391" applyNumberFormat="1" applyFont="1" applyFill="1" applyBorder="1" applyAlignment="1">
      <alignment horizontal="center" vertical="center"/>
      <protection/>
    </xf>
    <xf numFmtId="172" fontId="5" fillId="0" borderId="37" xfId="391" applyNumberFormat="1" applyFont="1" applyFill="1" applyBorder="1" applyAlignment="1">
      <alignment horizontal="center" vertical="center" wrapText="1"/>
      <protection/>
    </xf>
    <xf numFmtId="172" fontId="5" fillId="0" borderId="37" xfId="393" applyNumberFormat="1" applyFont="1" applyFill="1" applyBorder="1" applyAlignment="1">
      <alignment horizontal="center" vertical="center" wrapText="1"/>
      <protection/>
    </xf>
    <xf numFmtId="173" fontId="35" fillId="0" borderId="35" xfId="391" applyNumberFormat="1" applyFont="1" applyFill="1" applyBorder="1" applyAlignment="1">
      <alignment horizontal="center" vertical="center"/>
      <protection/>
    </xf>
    <xf numFmtId="173" fontId="35" fillId="0" borderId="36" xfId="391" applyNumberFormat="1" applyFont="1" applyFill="1" applyBorder="1" applyAlignment="1">
      <alignment horizontal="center" vertical="center"/>
      <protection/>
    </xf>
    <xf numFmtId="172" fontId="63" fillId="0" borderId="37" xfId="391" applyNumberFormat="1" applyFont="1" applyFill="1" applyBorder="1" applyAlignment="1">
      <alignment horizontal="center" vertical="center" wrapText="1"/>
      <protection/>
    </xf>
    <xf numFmtId="172" fontId="63" fillId="0" borderId="64" xfId="391" applyNumberFormat="1" applyFont="1" applyFill="1" applyBorder="1" applyAlignment="1">
      <alignment horizontal="center" vertical="center" wrapText="1"/>
      <protection/>
    </xf>
    <xf numFmtId="173" fontId="35" fillId="0" borderId="38" xfId="391" applyNumberFormat="1" applyFont="1" applyFill="1" applyBorder="1" applyAlignment="1">
      <alignment horizontal="center" vertical="center"/>
      <protection/>
    </xf>
    <xf numFmtId="3" fontId="5" fillId="0" borderId="37" xfId="391" applyNumberFormat="1" applyFont="1" applyFill="1" applyBorder="1" applyAlignment="1">
      <alignment horizontal="center" vertical="center" wrapText="1"/>
      <protection/>
    </xf>
    <xf numFmtId="3" fontId="5" fillId="0" borderId="37" xfId="393" applyNumberFormat="1" applyFont="1" applyFill="1" applyBorder="1" applyAlignment="1">
      <alignment horizontal="center" vertical="center" wrapText="1"/>
      <protection/>
    </xf>
    <xf numFmtId="1" fontId="35" fillId="0" borderId="34" xfId="391" applyNumberFormat="1" applyFont="1" applyFill="1" applyBorder="1" applyAlignment="1">
      <alignment horizontal="center" vertical="center"/>
      <protection/>
    </xf>
    <xf numFmtId="1" fontId="18" fillId="0" borderId="34" xfId="391" applyNumberFormat="1" applyFont="1" applyFill="1" applyBorder="1" applyAlignment="1">
      <alignment horizontal="center" vertical="center"/>
      <protection/>
    </xf>
    <xf numFmtId="173" fontId="122" fillId="0" borderId="3" xfId="399" applyNumberFormat="1" applyFont="1" applyFill="1" applyBorder="1" applyAlignment="1" applyProtection="1">
      <alignment horizontal="center" vertical="center"/>
      <protection locked="0"/>
    </xf>
    <xf numFmtId="173" fontId="5" fillId="0" borderId="37" xfId="393" applyNumberFormat="1" applyFont="1" applyFill="1" applyBorder="1" applyAlignment="1">
      <alignment horizontal="center" vertical="center" wrapText="1"/>
      <protection/>
    </xf>
    <xf numFmtId="3" fontId="35" fillId="0" borderId="38" xfId="391" applyNumberFormat="1" applyFont="1" applyFill="1" applyBorder="1" applyAlignment="1">
      <alignment horizontal="center" vertical="center"/>
      <protection/>
    </xf>
    <xf numFmtId="172" fontId="122" fillId="0" borderId="3" xfId="391" applyNumberFormat="1" applyFont="1" applyFill="1" applyBorder="1" applyAlignment="1">
      <alignment horizontal="center" vertical="center" wrapText="1"/>
      <protection/>
    </xf>
    <xf numFmtId="172" fontId="5" fillId="0" borderId="3" xfId="399" applyNumberFormat="1" applyFont="1" applyFill="1" applyBorder="1" applyAlignment="1" applyProtection="1">
      <alignment horizontal="center" vertical="center" wrapText="1"/>
      <protection/>
    </xf>
    <xf numFmtId="173" fontId="5" fillId="0" borderId="65" xfId="399" applyNumberFormat="1" applyFont="1" applyFill="1" applyBorder="1" applyAlignment="1" applyProtection="1">
      <alignment horizontal="center" vertical="center" wrapText="1"/>
      <protection locked="0"/>
    </xf>
    <xf numFmtId="173" fontId="122" fillId="0" borderId="37" xfId="391" applyNumberFormat="1" applyFont="1" applyFill="1" applyBorder="1" applyAlignment="1">
      <alignment horizontal="center" vertical="center" wrapText="1"/>
      <protection/>
    </xf>
    <xf numFmtId="173" fontId="5" fillId="0" borderId="3" xfId="393" applyNumberFormat="1" applyFont="1" applyFill="1" applyBorder="1" applyAlignment="1">
      <alignment horizontal="center" vertical="center" wrapText="1"/>
      <protection/>
    </xf>
    <xf numFmtId="0" fontId="7" fillId="0" borderId="34" xfId="391" applyFont="1" applyFill="1" applyBorder="1" applyAlignment="1">
      <alignment horizontal="center" vertical="center" wrapText="1"/>
      <protection/>
    </xf>
    <xf numFmtId="3" fontId="5" fillId="0" borderId="3" xfId="393" applyNumberFormat="1" applyFont="1" applyFill="1" applyBorder="1" applyAlignment="1">
      <alignment horizontal="center" vertical="center" wrapText="1"/>
      <protection/>
    </xf>
    <xf numFmtId="3" fontId="5" fillId="0" borderId="3" xfId="391" applyNumberFormat="1" applyFont="1" applyFill="1" applyBorder="1" applyAlignment="1">
      <alignment horizontal="center" vertical="center" wrapText="1"/>
      <protection/>
    </xf>
    <xf numFmtId="0" fontId="62" fillId="0" borderId="34" xfId="391" applyFont="1" applyFill="1" applyBorder="1" applyAlignment="1">
      <alignment horizontal="center" vertical="center" wrapText="1"/>
      <protection/>
    </xf>
    <xf numFmtId="173" fontId="5" fillId="0" borderId="3" xfId="395" applyNumberFormat="1" applyFont="1" applyFill="1" applyBorder="1" applyAlignment="1">
      <alignment horizontal="center" vertical="center"/>
      <protection/>
    </xf>
    <xf numFmtId="173" fontId="5" fillId="0" borderId="34" xfId="395" applyNumberFormat="1" applyFont="1" applyFill="1" applyBorder="1" applyAlignment="1">
      <alignment horizontal="center" vertical="center"/>
      <protection/>
    </xf>
    <xf numFmtId="172" fontId="35" fillId="0" borderId="3" xfId="391" applyNumberFormat="1" applyFont="1" applyFill="1" applyBorder="1" applyAlignment="1">
      <alignment horizontal="center" vertical="center"/>
      <protection/>
    </xf>
    <xf numFmtId="1" fontId="5" fillId="0" borderId="25" xfId="391" applyNumberFormat="1" applyFont="1" applyFill="1" applyBorder="1" applyAlignment="1">
      <alignment horizontal="center" vertical="center" wrapText="1"/>
      <protection/>
    </xf>
    <xf numFmtId="0" fontId="127" fillId="0" borderId="0" xfId="0" applyFont="1" applyAlignment="1">
      <alignment horizontal="center" vertical="center"/>
    </xf>
    <xf numFmtId="0" fontId="76" fillId="0" borderId="0" xfId="403" applyFont="1" applyFill="1" applyBorder="1" applyAlignment="1">
      <alignment horizontal="center" vertical="top" wrapText="1"/>
      <protection/>
    </xf>
    <xf numFmtId="0" fontId="77" fillId="0" borderId="35" xfId="388" applyFont="1" applyFill="1" applyBorder="1" applyAlignment="1">
      <alignment horizontal="left" vertical="center" wrapText="1" indent="1"/>
      <protection/>
    </xf>
    <xf numFmtId="0" fontId="77" fillId="0" borderId="61" xfId="388" applyFont="1" applyFill="1" applyBorder="1" applyAlignment="1">
      <alignment horizontal="left" vertical="center" wrapText="1" indent="1"/>
      <protection/>
    </xf>
    <xf numFmtId="0" fontId="77" fillId="0" borderId="37" xfId="388" applyFont="1" applyFill="1" applyBorder="1" applyAlignment="1">
      <alignment horizontal="left" vertical="center" wrapText="1" indent="1"/>
      <protection/>
    </xf>
    <xf numFmtId="0" fontId="79" fillId="0" borderId="35" xfId="388" applyFont="1" applyFill="1" applyBorder="1" applyAlignment="1">
      <alignment horizontal="left" vertical="center" wrapText="1" indent="1"/>
      <protection/>
    </xf>
    <xf numFmtId="0" fontId="79" fillId="0" borderId="61" xfId="388" applyFont="1" applyFill="1" applyBorder="1" applyAlignment="1">
      <alignment horizontal="left" vertical="center" wrapText="1" indent="1"/>
      <protection/>
    </xf>
    <xf numFmtId="0" fontId="79" fillId="0" borderId="50" xfId="388" applyFont="1" applyFill="1" applyBorder="1" applyAlignment="1">
      <alignment horizontal="left" vertical="center" wrapText="1" indent="1"/>
      <protection/>
    </xf>
    <xf numFmtId="0" fontId="79" fillId="0" borderId="37" xfId="388" applyFont="1" applyFill="1" applyBorder="1" applyAlignment="1">
      <alignment horizontal="left" vertical="center" wrapText="1" indent="1"/>
      <protection/>
    </xf>
    <xf numFmtId="0" fontId="19" fillId="0" borderId="0" xfId="388" applyFont="1" applyAlignment="1">
      <alignment horizontal="center" vertical="center" wrapText="1"/>
      <protection/>
    </xf>
    <xf numFmtId="0" fontId="37" fillId="0" borderId="0" xfId="403" applyFont="1" applyFill="1" applyBorder="1" applyAlignment="1">
      <alignment horizontal="center" vertical="center" wrapText="1"/>
      <protection/>
    </xf>
    <xf numFmtId="0" fontId="20" fillId="0" borderId="3" xfId="388" applyFont="1" applyFill="1" applyBorder="1" applyAlignment="1">
      <alignment horizontal="center" vertical="center" wrapText="1"/>
      <protection/>
    </xf>
    <xf numFmtId="0" fontId="20" fillId="0" borderId="66" xfId="388" applyFont="1" applyFill="1" applyBorder="1" applyAlignment="1">
      <alignment horizontal="center" vertical="center" wrapText="1"/>
      <protection/>
    </xf>
    <xf numFmtId="0" fontId="34" fillId="0" borderId="67" xfId="388" applyFont="1" applyBorder="1" applyAlignment="1">
      <alignment horizontal="center" vertical="center" wrapText="1"/>
      <protection/>
    </xf>
    <xf numFmtId="0" fontId="34" fillId="0" borderId="44" xfId="388" applyFont="1" applyBorder="1" applyAlignment="1">
      <alignment horizontal="center" vertical="center" wrapText="1"/>
      <protection/>
    </xf>
    <xf numFmtId="0" fontId="23" fillId="0" borderId="0" xfId="388" applyFont="1" applyFill="1" applyBorder="1" applyAlignment="1">
      <alignment horizontal="center" vertical="center" wrapText="1"/>
      <protection/>
    </xf>
    <xf numFmtId="0" fontId="37" fillId="0" borderId="0" xfId="388" applyFont="1" applyFill="1" applyBorder="1" applyAlignment="1">
      <alignment horizontal="center" vertical="center" wrapText="1"/>
      <protection/>
    </xf>
    <xf numFmtId="0" fontId="34" fillId="0" borderId="0" xfId="388" applyFont="1" applyFill="1" applyBorder="1" applyAlignment="1">
      <alignment horizontal="right" vertical="center"/>
      <protection/>
    </xf>
    <xf numFmtId="0" fontId="24" fillId="0" borderId="67" xfId="388" applyFont="1" applyFill="1" applyBorder="1" applyAlignment="1">
      <alignment horizontal="center" vertical="center" wrapText="1"/>
      <protection/>
    </xf>
    <xf numFmtId="0" fontId="24" fillId="0" borderId="44" xfId="388" applyFont="1" applyFill="1" applyBorder="1" applyAlignment="1">
      <alignment horizontal="center" vertical="center" wrapText="1"/>
      <protection/>
    </xf>
    <xf numFmtId="0" fontId="38" fillId="0" borderId="68" xfId="388" applyFont="1" applyFill="1" applyBorder="1" applyAlignment="1">
      <alignment horizontal="center" vertical="center" wrapText="1"/>
      <protection/>
    </xf>
    <xf numFmtId="0" fontId="38" fillId="0" borderId="69" xfId="388" applyFont="1" applyFill="1" applyBorder="1" applyAlignment="1">
      <alignment horizontal="center" vertical="center" wrapText="1"/>
      <protection/>
    </xf>
    <xf numFmtId="0" fontId="38" fillId="0" borderId="70" xfId="388" applyFont="1" applyFill="1" applyBorder="1" applyAlignment="1">
      <alignment horizontal="center" vertical="center" wrapText="1"/>
      <protection/>
    </xf>
    <xf numFmtId="0" fontId="38" fillId="0" borderId="71" xfId="388" applyFont="1" applyFill="1" applyBorder="1" applyAlignment="1">
      <alignment horizontal="center" vertical="center" wrapText="1"/>
      <protection/>
    </xf>
    <xf numFmtId="0" fontId="38" fillId="0" borderId="72" xfId="388" applyFont="1" applyFill="1" applyBorder="1" applyAlignment="1">
      <alignment horizontal="center" vertical="center" wrapText="1"/>
      <protection/>
    </xf>
    <xf numFmtId="0" fontId="40" fillId="0" borderId="65" xfId="388" applyFont="1" applyFill="1" applyBorder="1" applyAlignment="1">
      <alignment horizontal="center" vertical="center" wrapText="1"/>
      <protection/>
    </xf>
    <xf numFmtId="0" fontId="40" fillId="0" borderId="73" xfId="388" applyFont="1" applyFill="1" applyBorder="1" applyAlignment="1">
      <alignment horizontal="center" vertical="center" wrapText="1"/>
      <protection/>
    </xf>
    <xf numFmtId="0" fontId="40" fillId="0" borderId="74" xfId="388" applyFont="1" applyFill="1" applyBorder="1" applyAlignment="1">
      <alignment horizontal="center" vertical="center" wrapText="1"/>
      <protection/>
    </xf>
    <xf numFmtId="0" fontId="40" fillId="0" borderId="3" xfId="388" applyFont="1" applyFill="1" applyBorder="1" applyAlignment="1">
      <alignment horizontal="center" vertical="center" wrapText="1"/>
      <protection/>
    </xf>
    <xf numFmtId="0" fontId="40" fillId="0" borderId="34" xfId="388" applyFont="1" applyFill="1" applyBorder="1" applyAlignment="1">
      <alignment horizontal="center" vertical="center" wrapText="1"/>
      <protection/>
    </xf>
    <xf numFmtId="0" fontId="30" fillId="0" borderId="75" xfId="402" applyFont="1" applyFill="1" applyBorder="1" applyAlignment="1">
      <alignment horizontal="center" vertical="top" wrapText="1"/>
      <protection/>
    </xf>
    <xf numFmtId="0" fontId="30" fillId="0" borderId="23" xfId="402" applyFont="1" applyFill="1" applyBorder="1" applyAlignment="1">
      <alignment horizontal="center" vertical="top" wrapText="1"/>
      <protection/>
    </xf>
    <xf numFmtId="0" fontId="31" fillId="0" borderId="71" xfId="402" applyFont="1" applyFill="1" applyBorder="1" applyAlignment="1">
      <alignment horizontal="center" vertical="center" wrapText="1"/>
      <protection/>
    </xf>
    <xf numFmtId="0" fontId="31" fillId="0" borderId="3" xfId="402" applyFont="1" applyFill="1" applyBorder="1" applyAlignment="1">
      <alignment horizontal="center" vertical="center" wrapText="1"/>
      <protection/>
    </xf>
    <xf numFmtId="0" fontId="31" fillId="78" borderId="71" xfId="402" applyFont="1" applyFill="1" applyBorder="1" applyAlignment="1">
      <alignment horizontal="center" vertical="center" wrapText="1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0" fontId="31" fillId="78" borderId="72" xfId="402" applyFont="1" applyFill="1" applyBorder="1" applyAlignment="1">
      <alignment horizontal="center" vertical="center" wrapText="1"/>
      <protection/>
    </xf>
    <xf numFmtId="0" fontId="30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9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/>
      <protection/>
    </xf>
    <xf numFmtId="0" fontId="22" fillId="0" borderId="76" xfId="404" applyFont="1" applyFill="1" applyBorder="1" applyAlignment="1">
      <alignment horizontal="center"/>
      <protection/>
    </xf>
    <xf numFmtId="0" fontId="22" fillId="0" borderId="77" xfId="404" applyFont="1" applyFill="1" applyBorder="1" applyAlignment="1">
      <alignment horizontal="center"/>
      <protection/>
    </xf>
    <xf numFmtId="2" fontId="23" fillId="0" borderId="78" xfId="404" applyNumberFormat="1" applyFont="1" applyFill="1" applyBorder="1" applyAlignment="1">
      <alignment horizontal="center" vertical="center" wrapText="1"/>
      <protection/>
    </xf>
    <xf numFmtId="2" fontId="23" fillId="0" borderId="79" xfId="404" applyNumberFormat="1" applyFont="1" applyFill="1" applyBorder="1" applyAlignment="1">
      <alignment horizontal="center" vertical="center" wrapText="1"/>
      <protection/>
    </xf>
    <xf numFmtId="0" fontId="23" fillId="0" borderId="71" xfId="404" applyFont="1" applyFill="1" applyBorder="1" applyAlignment="1">
      <alignment horizontal="center" vertical="center" wrapText="1"/>
      <protection/>
    </xf>
    <xf numFmtId="0" fontId="23" fillId="0" borderId="35" xfId="404" applyFont="1" applyFill="1" applyBorder="1" applyAlignment="1">
      <alignment horizontal="center" vertical="center" wrapText="1"/>
      <protection/>
    </xf>
    <xf numFmtId="14" fontId="23" fillId="78" borderId="71" xfId="350" applyNumberFormat="1" applyFont="1" applyFill="1" applyBorder="1" applyAlignment="1">
      <alignment horizontal="center" vertical="center" wrapText="1"/>
      <protection/>
    </xf>
    <xf numFmtId="14" fontId="23" fillId="78" borderId="72" xfId="350" applyNumberFormat="1" applyFont="1" applyFill="1" applyBorder="1" applyAlignment="1">
      <alignment horizontal="center" vertical="center" wrapText="1"/>
      <protection/>
    </xf>
    <xf numFmtId="0" fontId="26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 wrapText="1"/>
      <protection/>
    </xf>
    <xf numFmtId="0" fontId="19" fillId="0" borderId="78" xfId="404" applyFont="1" applyFill="1" applyBorder="1" applyAlignment="1">
      <alignment horizontal="center" vertical="center" wrapText="1"/>
      <protection/>
    </xf>
    <xf numFmtId="0" fontId="19" fillId="0" borderId="79" xfId="404" applyFont="1" applyFill="1" applyBorder="1" applyAlignment="1">
      <alignment horizontal="center" vertical="center" wrapText="1"/>
      <protection/>
    </xf>
    <xf numFmtId="0" fontId="19" fillId="0" borderId="71" xfId="404" applyFont="1" applyFill="1" applyBorder="1" applyAlignment="1">
      <alignment horizontal="center" vertical="center" wrapText="1"/>
      <protection/>
    </xf>
    <xf numFmtId="0" fontId="19" fillId="0" borderId="35" xfId="404" applyFont="1" applyFill="1" applyBorder="1" applyAlignment="1">
      <alignment horizontal="center" vertical="center" wrapText="1"/>
      <protection/>
    </xf>
    <xf numFmtId="0" fontId="19" fillId="78" borderId="71" xfId="404" applyFont="1" applyFill="1" applyBorder="1" applyAlignment="1">
      <alignment horizontal="center" vertical="center" wrapText="1"/>
      <protection/>
    </xf>
    <xf numFmtId="0" fontId="19" fillId="78" borderId="72" xfId="404" applyFont="1" applyFill="1" applyBorder="1" applyAlignment="1">
      <alignment horizontal="center" vertical="center" wrapText="1"/>
      <protection/>
    </xf>
    <xf numFmtId="173" fontId="35" fillId="0" borderId="0" xfId="391" applyNumberFormat="1" applyFont="1" applyFill="1" applyBorder="1" applyAlignment="1">
      <alignment horizontal="center" vertical="center"/>
      <protection/>
    </xf>
    <xf numFmtId="173" fontId="35" fillId="0" borderId="65" xfId="391" applyNumberFormat="1" applyFont="1" applyFill="1" applyBorder="1" applyAlignment="1">
      <alignment horizontal="center" vertical="center"/>
      <protection/>
    </xf>
    <xf numFmtId="173" fontId="35" fillId="0" borderId="80" xfId="391" applyNumberFormat="1" applyFont="1" applyFill="1" applyBorder="1" applyAlignment="1">
      <alignment horizontal="center" vertical="center"/>
      <protection/>
    </xf>
    <xf numFmtId="49" fontId="35" fillId="0" borderId="65" xfId="391" applyNumberFormat="1" applyFont="1" applyFill="1" applyBorder="1" applyAlignment="1">
      <alignment horizontal="center" vertical="center"/>
      <protection/>
    </xf>
    <xf numFmtId="49" fontId="35" fillId="0" borderId="80" xfId="391" applyNumberFormat="1" applyFont="1" applyFill="1" applyBorder="1" applyAlignment="1">
      <alignment horizontal="center" vertical="center"/>
      <protection/>
    </xf>
    <xf numFmtId="0" fontId="31" fillId="0" borderId="0" xfId="395" applyFont="1" applyAlignment="1">
      <alignment horizontal="center" vertical="center"/>
      <protection/>
    </xf>
    <xf numFmtId="0" fontId="31" fillId="0" borderId="0" xfId="392" applyFont="1" applyFill="1" applyBorder="1" applyAlignment="1">
      <alignment horizontal="center" vertical="center" wrapText="1"/>
      <protection/>
    </xf>
    <xf numFmtId="0" fontId="4" fillId="78" borderId="67" xfId="391" applyFont="1" applyFill="1" applyBorder="1" applyAlignment="1">
      <alignment horizontal="center" vertical="center" wrapText="1"/>
      <protection/>
    </xf>
    <xf numFmtId="0" fontId="4" fillId="78" borderId="44" xfId="391" applyFont="1" applyFill="1" applyBorder="1" applyAlignment="1">
      <alignment horizontal="center" vertical="center" wrapText="1"/>
      <protection/>
    </xf>
    <xf numFmtId="0" fontId="4" fillId="0" borderId="71" xfId="391" applyFont="1" applyFill="1" applyBorder="1" applyAlignment="1">
      <alignment horizontal="center" vertical="center" wrapText="1"/>
      <protection/>
    </xf>
    <xf numFmtId="0" fontId="4" fillId="0" borderId="3" xfId="391" applyFont="1" applyFill="1" applyBorder="1" applyAlignment="1">
      <alignment horizontal="center" vertical="center" wrapText="1"/>
      <protection/>
    </xf>
    <xf numFmtId="0" fontId="4" fillId="0" borderId="81" xfId="391" applyFont="1" applyFill="1" applyBorder="1" applyAlignment="1">
      <alignment horizontal="center" vertical="center" wrapText="1"/>
      <protection/>
    </xf>
    <xf numFmtId="0" fontId="4" fillId="0" borderId="82" xfId="391" applyFont="1" applyFill="1" applyBorder="1" applyAlignment="1">
      <alignment horizontal="center" vertical="center" wrapText="1"/>
      <protection/>
    </xf>
    <xf numFmtId="0" fontId="6" fillId="0" borderId="68" xfId="391" applyFont="1" applyFill="1" applyBorder="1" applyAlignment="1">
      <alignment horizontal="center" vertical="center"/>
      <protection/>
    </xf>
    <xf numFmtId="0" fontId="6" fillId="0" borderId="83" xfId="391" applyFont="1" applyFill="1" applyBorder="1" applyAlignment="1">
      <alignment horizontal="center" vertical="center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1" fillId="0" borderId="84" xfId="391" applyFont="1" applyFill="1" applyBorder="1" applyAlignment="1">
      <alignment horizontal="center" vertical="center" wrapText="1"/>
      <protection/>
    </xf>
    <xf numFmtId="0" fontId="71" fillId="0" borderId="0" xfId="391" applyFont="1" applyFill="1" applyBorder="1" applyAlignment="1">
      <alignment horizontal="center" vertical="center" wrapText="1"/>
      <protection/>
    </xf>
    <xf numFmtId="0" fontId="71" fillId="0" borderId="85" xfId="391" applyFont="1" applyFill="1" applyBorder="1" applyAlignment="1">
      <alignment horizontal="center" vertical="center" wrapText="1"/>
      <protection/>
    </xf>
    <xf numFmtId="0" fontId="4" fillId="78" borderId="23" xfId="391" applyFont="1" applyFill="1" applyBorder="1" applyAlignment="1">
      <alignment horizontal="center" vertical="center" wrapText="1"/>
      <protection/>
    </xf>
    <xf numFmtId="0" fontId="4" fillId="0" borderId="3" xfId="395" applyFont="1" applyFill="1" applyBorder="1" applyAlignment="1">
      <alignment horizontal="center" vertical="center" wrapText="1"/>
      <protection/>
    </xf>
    <xf numFmtId="0" fontId="6" fillId="0" borderId="65" xfId="391" applyFont="1" applyFill="1" applyBorder="1" applyAlignment="1">
      <alignment horizontal="center" vertical="center"/>
      <protection/>
    </xf>
    <xf numFmtId="0" fontId="6" fillId="0" borderId="80" xfId="391" applyFont="1" applyFill="1" applyBorder="1" applyAlignment="1">
      <alignment horizontal="center" vertical="center"/>
      <protection/>
    </xf>
    <xf numFmtId="49" fontId="35" fillId="0" borderId="86" xfId="391" applyNumberFormat="1" applyFont="1" applyFill="1" applyBorder="1" applyAlignment="1">
      <alignment horizontal="center" vertical="center"/>
      <protection/>
    </xf>
    <xf numFmtId="49" fontId="35" fillId="0" borderId="87" xfId="391" applyNumberFormat="1" applyFont="1" applyFill="1" applyBorder="1" applyAlignment="1">
      <alignment horizontal="center" vertical="center"/>
      <protection/>
    </xf>
    <xf numFmtId="1" fontId="13" fillId="0" borderId="88" xfId="399" applyNumberFormat="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" fontId="4" fillId="0" borderId="3" xfId="399" applyNumberFormat="1" applyFont="1" applyFill="1" applyBorder="1" applyAlignment="1" applyProtection="1">
      <alignment horizontal="center" vertical="center" wrapText="1"/>
      <protection/>
    </xf>
    <xf numFmtId="1" fontId="4" fillId="0" borderId="35" xfId="399" applyNumberFormat="1" applyFont="1" applyFill="1" applyBorder="1" applyAlignment="1" applyProtection="1">
      <alignment horizontal="center" vertical="center" wrapText="1"/>
      <protection/>
    </xf>
    <xf numFmtId="1" fontId="4" fillId="0" borderId="37" xfId="399" applyNumberFormat="1" applyFont="1" applyFill="1" applyBorder="1" applyAlignment="1" applyProtection="1">
      <alignment horizontal="center" vertical="center" wrapText="1"/>
      <protection/>
    </xf>
    <xf numFmtId="1" fontId="4" fillId="0" borderId="34" xfId="399" applyNumberFormat="1" applyFont="1" applyFill="1" applyBorder="1" applyAlignment="1" applyProtection="1">
      <alignment horizontal="center" vertical="center" wrapText="1"/>
      <protection/>
    </xf>
    <xf numFmtId="1" fontId="10" fillId="0" borderId="0" xfId="399" applyNumberFormat="1" applyFont="1" applyFill="1" applyBorder="1" applyAlignment="1" applyProtection="1">
      <alignment horizontal="right"/>
      <protection locked="0"/>
    </xf>
    <xf numFmtId="1" fontId="13" fillId="0" borderId="71" xfId="399" applyNumberFormat="1" applyFont="1" applyFill="1" applyBorder="1" applyAlignment="1" applyProtection="1">
      <alignment horizontal="center" vertical="center" wrapText="1"/>
      <protection/>
    </xf>
    <xf numFmtId="0" fontId="128" fillId="0" borderId="71" xfId="0" applyFont="1" applyFill="1" applyBorder="1" applyAlignment="1">
      <alignment wrapText="1"/>
    </xf>
    <xf numFmtId="0" fontId="128" fillId="0" borderId="3" xfId="0" applyFont="1" applyFill="1" applyBorder="1" applyAlignment="1">
      <alignment wrapText="1"/>
    </xf>
    <xf numFmtId="1" fontId="129" fillId="0" borderId="71" xfId="399" applyNumberFormat="1" applyFont="1" applyFill="1" applyBorder="1" applyAlignment="1" applyProtection="1">
      <alignment horizontal="center" vertical="center" wrapText="1"/>
      <protection/>
    </xf>
    <xf numFmtId="1" fontId="129" fillId="0" borderId="72" xfId="399" applyNumberFormat="1" applyFont="1" applyFill="1" applyBorder="1" applyAlignment="1" applyProtection="1">
      <alignment horizontal="center" vertical="center" wrapText="1"/>
      <protection/>
    </xf>
    <xf numFmtId="1" fontId="129" fillId="0" borderId="3" xfId="399" applyNumberFormat="1" applyFont="1" applyFill="1" applyBorder="1" applyAlignment="1" applyProtection="1">
      <alignment horizontal="center" vertical="center" wrapText="1"/>
      <protection/>
    </xf>
    <xf numFmtId="1" fontId="129" fillId="0" borderId="34" xfId="399" applyNumberFormat="1" applyFont="1" applyFill="1" applyBorder="1" applyAlignment="1" applyProtection="1">
      <alignment horizontal="center" vertical="center" wrapText="1"/>
      <protection/>
    </xf>
    <xf numFmtId="1" fontId="13" fillId="0" borderId="3" xfId="399" applyNumberFormat="1" applyFont="1" applyFill="1" applyBorder="1" applyAlignment="1" applyProtection="1">
      <alignment horizontal="center" vertical="center" wrapText="1"/>
      <protection/>
    </xf>
    <xf numFmtId="1" fontId="13" fillId="0" borderId="71" xfId="399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399" applyNumberFormat="1" applyFont="1" applyFill="1" applyBorder="1" applyAlignment="1" applyProtection="1">
      <alignment horizontal="center" vertical="center" wrapText="1"/>
      <protection locked="0"/>
    </xf>
    <xf numFmtId="1" fontId="4" fillId="0" borderId="65" xfId="399" applyNumberFormat="1" applyFont="1" applyFill="1" applyBorder="1" applyAlignment="1" applyProtection="1">
      <alignment horizontal="center" vertical="center" wrapText="1"/>
      <protection/>
    </xf>
    <xf numFmtId="1" fontId="4" fillId="0" borderId="45" xfId="399" applyNumberFormat="1" applyFont="1" applyFill="1" applyBorder="1" applyAlignment="1" applyProtection="1">
      <alignment horizontal="center" vertical="center" wrapText="1"/>
      <protection/>
    </xf>
    <xf numFmtId="1" fontId="13" fillId="78" borderId="91" xfId="399" applyNumberFormat="1" applyFont="1" applyFill="1" applyBorder="1" applyAlignment="1" applyProtection="1">
      <alignment horizontal="center"/>
      <protection/>
    </xf>
    <xf numFmtId="1" fontId="13" fillId="78" borderId="47" xfId="399" applyNumberFormat="1" applyFont="1" applyFill="1" applyBorder="1" applyAlignment="1" applyProtection="1">
      <alignment horizontal="center"/>
      <protection/>
    </xf>
    <xf numFmtId="1" fontId="13" fillId="78" borderId="31" xfId="399" applyNumberFormat="1" applyFont="1" applyFill="1" applyBorder="1" applyAlignment="1" applyProtection="1">
      <alignment horizontal="center"/>
      <protection/>
    </xf>
    <xf numFmtId="1" fontId="13" fillId="0" borderId="78" xfId="399" applyNumberFormat="1" applyFont="1" applyFill="1" applyBorder="1" applyAlignment="1" applyProtection="1">
      <alignment horizontal="center" vertical="center" wrapText="1"/>
      <protection/>
    </xf>
    <xf numFmtId="1" fontId="13" fillId="0" borderId="45" xfId="399" applyNumberFormat="1" applyFont="1" applyFill="1" applyBorder="1" applyAlignment="1" applyProtection="1">
      <alignment horizontal="center" vertical="center" wrapText="1"/>
      <protection/>
    </xf>
    <xf numFmtId="1" fontId="13" fillId="0" borderId="79" xfId="399" applyNumberFormat="1" applyFont="1" applyFill="1" applyBorder="1" applyAlignment="1" applyProtection="1">
      <alignment horizontal="center" vertical="center" wrapText="1"/>
      <protection/>
    </xf>
    <xf numFmtId="1" fontId="13" fillId="0" borderId="35" xfId="399" applyNumberFormat="1" applyFont="1" applyFill="1" applyBorder="1" applyAlignment="1" applyProtection="1">
      <alignment horizontal="center" vertical="center" wrapText="1"/>
      <protection/>
    </xf>
    <xf numFmtId="1" fontId="13" fillId="0" borderId="81" xfId="399" applyNumberFormat="1" applyFont="1" applyFill="1" applyBorder="1" applyAlignment="1" applyProtection="1">
      <alignment horizontal="center" vertical="center" wrapText="1"/>
      <protection/>
    </xf>
    <xf numFmtId="1" fontId="13" fillId="0" borderId="89" xfId="399" applyNumberFormat="1" applyFont="1" applyFill="1" applyBorder="1" applyAlignment="1" applyProtection="1">
      <alignment horizontal="center" vertical="center" wrapText="1"/>
      <protection/>
    </xf>
    <xf numFmtId="1" fontId="13" fillId="0" borderId="90" xfId="399" applyNumberFormat="1" applyFont="1" applyFill="1" applyBorder="1" applyAlignment="1" applyProtection="1">
      <alignment horizontal="center" vertical="center" wrapText="1"/>
      <protection/>
    </xf>
    <xf numFmtId="1" fontId="13" fillId="0" borderId="0" xfId="399" applyNumberFormat="1" applyFont="1" applyFill="1" applyBorder="1" applyAlignment="1" applyProtection="1">
      <alignment horizontal="center" vertical="center" wrapText="1"/>
      <protection/>
    </xf>
    <xf numFmtId="1" fontId="13" fillId="0" borderId="60" xfId="399" applyNumberFormat="1" applyFont="1" applyFill="1" applyBorder="1" applyAlignment="1" applyProtection="1">
      <alignment horizontal="center" vertical="center" wrapText="1"/>
      <protection/>
    </xf>
    <xf numFmtId="1" fontId="13" fillId="0" borderId="64" xfId="399" applyNumberFormat="1" applyFont="1" applyFill="1" applyBorder="1" applyAlignment="1" applyProtection="1">
      <alignment horizontal="center" vertical="center" wrapText="1"/>
      <protection/>
    </xf>
    <xf numFmtId="1" fontId="13" fillId="0" borderId="82" xfId="399" applyNumberFormat="1" applyFont="1" applyFill="1" applyBorder="1" applyAlignment="1" applyProtection="1">
      <alignment horizontal="center" vertical="center" wrapText="1"/>
      <protection/>
    </xf>
    <xf numFmtId="1" fontId="13" fillId="0" borderId="41" xfId="399" applyNumberFormat="1" applyFont="1" applyFill="1" applyBorder="1" applyAlignment="1" applyProtection="1">
      <alignment horizontal="center" vertical="center" wrapText="1"/>
      <protection/>
    </xf>
    <xf numFmtId="1" fontId="30" fillId="0" borderId="0" xfId="399" applyNumberFormat="1" applyFont="1" applyFill="1" applyAlignment="1" applyProtection="1">
      <alignment horizontal="center"/>
      <protection locked="0"/>
    </xf>
    <xf numFmtId="1" fontId="30" fillId="0" borderId="0" xfId="399" applyNumberFormat="1" applyFont="1" applyFill="1" applyBorder="1" applyAlignment="1" applyProtection="1">
      <alignment horizontal="center"/>
      <protection locked="0"/>
    </xf>
    <xf numFmtId="1" fontId="4" fillId="0" borderId="79" xfId="399" applyNumberFormat="1" applyFont="1" applyFill="1" applyBorder="1" applyAlignment="1" applyProtection="1">
      <alignment horizontal="center" vertical="center" wrapText="1"/>
      <protection/>
    </xf>
    <xf numFmtId="1" fontId="4" fillId="0" borderId="41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1.8515625" style="143" customWidth="1"/>
    <col min="2" max="2" width="52.8515625" style="143" customWidth="1"/>
    <col min="3" max="16384" width="9.140625" style="143" customWidth="1"/>
  </cols>
  <sheetData>
    <row r="2" spans="1:2" ht="26.25" customHeight="1">
      <c r="A2" s="315" t="s">
        <v>169</v>
      </c>
      <c r="B2" s="315"/>
    </row>
    <row r="3" spans="1:11" ht="20.25">
      <c r="A3" s="316" t="s">
        <v>141</v>
      </c>
      <c r="B3" s="316"/>
      <c r="C3" s="144"/>
      <c r="D3" s="144"/>
      <c r="E3" s="144"/>
      <c r="F3" s="144"/>
      <c r="G3" s="144"/>
      <c r="H3" s="144"/>
      <c r="I3" s="144"/>
      <c r="J3" s="144"/>
      <c r="K3" s="144"/>
    </row>
    <row r="4" ht="24" customHeight="1"/>
    <row r="5" spans="1:2" ht="30.75" customHeight="1">
      <c r="A5" s="317" t="s">
        <v>142</v>
      </c>
      <c r="B5" s="145" t="s">
        <v>170</v>
      </c>
    </row>
    <row r="6" spans="1:2" ht="30.75" customHeight="1">
      <c r="A6" s="318"/>
      <c r="B6" s="146" t="s">
        <v>171</v>
      </c>
    </row>
    <row r="7" spans="1:2" ht="30.75" customHeight="1">
      <c r="A7" s="319"/>
      <c r="B7" s="147" t="s">
        <v>172</v>
      </c>
    </row>
    <row r="8" spans="1:2" ht="30.75" customHeight="1">
      <c r="A8" s="320" t="s">
        <v>58</v>
      </c>
      <c r="B8" s="145" t="s">
        <v>173</v>
      </c>
    </row>
    <row r="9" spans="1:2" ht="30.75" customHeight="1">
      <c r="A9" s="321"/>
      <c r="B9" s="146" t="s">
        <v>174</v>
      </c>
    </row>
    <row r="10" spans="1:2" ht="30.75" customHeight="1" thickBot="1">
      <c r="A10" s="322"/>
      <c r="B10" s="148" t="s">
        <v>175</v>
      </c>
    </row>
    <row r="11" spans="1:2" ht="30.75" customHeight="1" thickTop="1">
      <c r="A11" s="318" t="s">
        <v>143</v>
      </c>
      <c r="B11" s="149" t="s">
        <v>176</v>
      </c>
    </row>
    <row r="12" spans="1:2" ht="30.75" customHeight="1">
      <c r="A12" s="318"/>
      <c r="B12" s="146" t="s">
        <v>177</v>
      </c>
    </row>
    <row r="13" spans="1:2" ht="30.75" customHeight="1">
      <c r="A13" s="319"/>
      <c r="B13" s="147" t="s">
        <v>178</v>
      </c>
    </row>
    <row r="14" spans="1:2" ht="30.75" customHeight="1">
      <c r="A14" s="320" t="s">
        <v>144</v>
      </c>
      <c r="B14" s="145" t="s">
        <v>179</v>
      </c>
    </row>
    <row r="15" spans="1:2" ht="30.75" customHeight="1">
      <c r="A15" s="321"/>
      <c r="B15" s="146" t="s">
        <v>181</v>
      </c>
    </row>
    <row r="16" spans="1:2" ht="30.75" customHeight="1">
      <c r="A16" s="323"/>
      <c r="B16" s="147" t="s">
        <v>180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1">
      <selection activeCell="E9" sqref="E9"/>
    </sheetView>
  </sheetViews>
  <sheetFormatPr defaultColWidth="10.28125" defaultRowHeight="15"/>
  <cols>
    <col min="1" max="1" width="58.57421875" style="26" customWidth="1"/>
    <col min="2" max="2" width="20.421875" style="41" customWidth="1"/>
    <col min="3" max="3" width="20.00390625" style="41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63" customHeight="1">
      <c r="A1" s="324" t="s">
        <v>182</v>
      </c>
      <c r="B1" s="324"/>
      <c r="C1" s="324"/>
    </row>
    <row r="2" spans="1:3" ht="27" customHeight="1" thickBot="1">
      <c r="A2" s="325" t="s">
        <v>141</v>
      </c>
      <c r="B2" s="325"/>
      <c r="C2" s="325"/>
    </row>
    <row r="3" spans="1:3" s="27" customFormat="1" ht="39" customHeight="1">
      <c r="A3" s="328"/>
      <c r="B3" s="326" t="s">
        <v>149</v>
      </c>
      <c r="C3" s="327"/>
    </row>
    <row r="4" spans="1:3" s="27" customFormat="1" ht="40.5" customHeight="1">
      <c r="A4" s="329"/>
      <c r="B4" s="154" t="s">
        <v>146</v>
      </c>
      <c r="C4" s="155" t="s">
        <v>147</v>
      </c>
    </row>
    <row r="5" spans="1:3" s="27" customFormat="1" ht="63" customHeight="1">
      <c r="A5" s="156" t="s">
        <v>150</v>
      </c>
      <c r="B5" s="133">
        <v>861.6</v>
      </c>
      <c r="C5" s="157">
        <v>864.8</v>
      </c>
    </row>
    <row r="6" spans="1:3" s="27" customFormat="1" ht="48.75" customHeight="1">
      <c r="A6" s="158" t="s">
        <v>145</v>
      </c>
      <c r="B6" s="134">
        <v>58.1</v>
      </c>
      <c r="C6" s="159">
        <v>59</v>
      </c>
    </row>
    <row r="7" spans="1:3" s="27" customFormat="1" ht="57" customHeight="1">
      <c r="A7" s="160" t="s">
        <v>57</v>
      </c>
      <c r="B7" s="133">
        <v>739.8</v>
      </c>
      <c r="C7" s="161">
        <v>746.1</v>
      </c>
    </row>
    <row r="8" spans="1:3" s="27" customFormat="1" ht="54.75" customHeight="1">
      <c r="A8" s="162" t="s">
        <v>58</v>
      </c>
      <c r="B8" s="134">
        <v>49.9</v>
      </c>
      <c r="C8" s="163">
        <v>50.9</v>
      </c>
    </row>
    <row r="9" spans="1:3" s="27" customFormat="1" ht="70.5" customHeight="1">
      <c r="A9" s="160" t="s">
        <v>148</v>
      </c>
      <c r="B9" s="133">
        <v>121.8</v>
      </c>
      <c r="C9" s="161">
        <v>118.7</v>
      </c>
    </row>
    <row r="10" spans="1:3" s="27" customFormat="1" ht="60.75" customHeight="1" thickBot="1">
      <c r="A10" s="164" t="s">
        <v>144</v>
      </c>
      <c r="B10" s="165">
        <v>14.1</v>
      </c>
      <c r="C10" s="166">
        <v>13.7</v>
      </c>
    </row>
    <row r="11" spans="1:3" s="42" customFormat="1" ht="13.5">
      <c r="A11" s="40"/>
      <c r="B11" s="40"/>
      <c r="C11" s="41"/>
    </row>
    <row r="12" spans="1:3" s="44" customFormat="1" ht="12" customHeight="1">
      <c r="A12" s="43"/>
      <c r="B12" s="43"/>
      <c r="C12" s="41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4">
    <mergeCell ref="A1:C1"/>
    <mergeCell ref="A2:C2"/>
    <mergeCell ref="B3:C3"/>
    <mergeCell ref="A3:A4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07" zoomScaleNormal="107" zoomScaleSheetLayoutView="75" zoomScalePageLayoutView="0" workbookViewId="0" topLeftCell="A1">
      <pane xSplit="1" ySplit="6" topLeftCell="B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I18" sqref="I18"/>
    </sheetView>
  </sheetViews>
  <sheetFormatPr defaultColWidth="8.28125" defaultRowHeight="15"/>
  <cols>
    <col min="1" max="1" width="18.57421875" style="46" customWidth="1"/>
    <col min="2" max="9" width="12.7109375" style="46" customWidth="1"/>
    <col min="10" max="10" width="9.140625" style="47" customWidth="1"/>
    <col min="11" max="252" width="9.140625" style="46" customWidth="1"/>
    <col min="253" max="253" width="18.57421875" style="46" customWidth="1"/>
    <col min="254" max="254" width="11.57421875" style="46" customWidth="1"/>
    <col min="255" max="255" width="11.00390625" style="46" customWidth="1"/>
    <col min="256" max="16384" width="8.28125" style="46" customWidth="1"/>
  </cols>
  <sheetData>
    <row r="1" spans="1:9" s="45" customFormat="1" ht="27" customHeight="1">
      <c r="A1" s="330" t="s">
        <v>183</v>
      </c>
      <c r="B1" s="330"/>
      <c r="C1" s="330"/>
      <c r="D1" s="330"/>
      <c r="E1" s="330"/>
      <c r="F1" s="330"/>
      <c r="G1" s="330"/>
      <c r="H1" s="330"/>
      <c r="I1" s="330"/>
    </row>
    <row r="2" spans="1:9" s="45" customFormat="1" ht="15.75" customHeight="1">
      <c r="A2" s="331" t="s">
        <v>59</v>
      </c>
      <c r="B2" s="331"/>
      <c r="C2" s="331"/>
      <c r="D2" s="331"/>
      <c r="E2" s="331"/>
      <c r="F2" s="331"/>
      <c r="G2" s="331"/>
      <c r="H2" s="331"/>
      <c r="I2" s="331"/>
    </row>
    <row r="3" spans="1:9" ht="21.75" customHeight="1" thickBot="1">
      <c r="A3" s="150" t="s">
        <v>60</v>
      </c>
      <c r="B3" s="151"/>
      <c r="C3" s="151"/>
      <c r="D3" s="151"/>
      <c r="E3" s="151"/>
      <c r="F3" s="332"/>
      <c r="G3" s="332"/>
      <c r="H3" s="332"/>
      <c r="I3" s="332"/>
    </row>
    <row r="4" spans="1:9" s="48" customFormat="1" ht="21.75" customHeight="1">
      <c r="A4" s="333"/>
      <c r="B4" s="335" t="s">
        <v>61</v>
      </c>
      <c r="C4" s="336"/>
      <c r="D4" s="335" t="s">
        <v>62</v>
      </c>
      <c r="E4" s="337"/>
      <c r="F4" s="336" t="s">
        <v>63</v>
      </c>
      <c r="G4" s="336"/>
      <c r="H4" s="338" t="s">
        <v>64</v>
      </c>
      <c r="I4" s="339"/>
    </row>
    <row r="5" spans="1:9" s="49" customFormat="1" ht="34.5" customHeight="1">
      <c r="A5" s="334"/>
      <c r="B5" s="152" t="s">
        <v>146</v>
      </c>
      <c r="C5" s="152" t="s">
        <v>147</v>
      </c>
      <c r="D5" s="152" t="s">
        <v>146</v>
      </c>
      <c r="E5" s="152" t="s">
        <v>147</v>
      </c>
      <c r="F5" s="152" t="s">
        <v>146</v>
      </c>
      <c r="G5" s="152" t="s">
        <v>147</v>
      </c>
      <c r="H5" s="152" t="s">
        <v>146</v>
      </c>
      <c r="I5" s="153" t="s">
        <v>147</v>
      </c>
    </row>
    <row r="6" spans="1:9" s="48" customFormat="1" ht="21.75" customHeight="1">
      <c r="A6" s="63"/>
      <c r="B6" s="340" t="s">
        <v>65</v>
      </c>
      <c r="C6" s="341"/>
      <c r="D6" s="340" t="s">
        <v>66</v>
      </c>
      <c r="E6" s="342"/>
      <c r="F6" s="341" t="s">
        <v>65</v>
      </c>
      <c r="G6" s="341"/>
      <c r="H6" s="343" t="s">
        <v>66</v>
      </c>
      <c r="I6" s="344"/>
    </row>
    <row r="7" spans="1:10" s="59" customFormat="1" ht="21.75" customHeight="1" thickBot="1">
      <c r="A7" s="64" t="s">
        <v>22</v>
      </c>
      <c r="B7" s="65">
        <v>739.8</v>
      </c>
      <c r="C7" s="65">
        <v>746.1</v>
      </c>
      <c r="D7" s="66">
        <v>49.9</v>
      </c>
      <c r="E7" s="67">
        <v>50.9</v>
      </c>
      <c r="F7" s="68">
        <v>121.8</v>
      </c>
      <c r="G7" s="69">
        <v>118.7</v>
      </c>
      <c r="H7" s="65">
        <v>14.1</v>
      </c>
      <c r="I7" s="70">
        <v>13.7</v>
      </c>
      <c r="J7" s="58"/>
    </row>
    <row r="8" spans="1:9" ht="15">
      <c r="A8" s="50"/>
      <c r="B8" s="51"/>
      <c r="C8" s="52"/>
      <c r="D8" s="50"/>
      <c r="E8" s="50"/>
      <c r="F8" s="50"/>
      <c r="G8" s="50"/>
      <c r="H8" s="50"/>
      <c r="I8" s="50"/>
    </row>
    <row r="9" spans="1:9" ht="13.5">
      <c r="A9" s="50"/>
      <c r="C9" s="50"/>
      <c r="D9" s="50"/>
      <c r="E9" s="50"/>
      <c r="F9" s="50"/>
      <c r="G9" s="50"/>
      <c r="H9" s="50"/>
      <c r="I9" s="50"/>
    </row>
    <row r="10" spans="1:9" ht="12.75">
      <c r="A10" s="51"/>
      <c r="C10" s="51"/>
      <c r="D10" s="51"/>
      <c r="E10" s="51"/>
      <c r="F10" s="51"/>
      <c r="G10" s="51"/>
      <c r="H10" s="51"/>
      <c r="I10" s="51"/>
    </row>
    <row r="11" spans="1:9" ht="12.75">
      <c r="A11" s="51"/>
      <c r="C11" s="51"/>
      <c r="D11" s="51"/>
      <c r="E11" s="51"/>
      <c r="F11" s="51"/>
      <c r="G11" s="51"/>
      <c r="H11" s="51"/>
      <c r="I11" s="51"/>
    </row>
  </sheetData>
  <sheetProtection/>
  <mergeCells count="12">
    <mergeCell ref="B6:C6"/>
    <mergeCell ref="D6:E6"/>
    <mergeCell ref="F6:G6"/>
    <mergeCell ref="H6:I6"/>
    <mergeCell ref="A1:I1"/>
    <mergeCell ref="A2:I2"/>
    <mergeCell ref="F3:I3"/>
    <mergeCell ref="A4:A5"/>
    <mergeCell ref="B4:C4"/>
    <mergeCell ref="D4:E4"/>
    <mergeCell ref="F4:G4"/>
    <mergeCell ref="H4:I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5" zoomScaleNormal="85" zoomScaleSheetLayoutView="8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8" sqref="L8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3" width="17.8515625" style="191" customWidth="1"/>
    <col min="4" max="4" width="17.8515625" style="84" customWidth="1"/>
    <col min="5" max="5" width="17.57421875" style="84" customWidth="1"/>
    <col min="6" max="6" width="16.7109375" style="84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30"/>
      <c r="D1" s="75"/>
      <c r="E1" s="75"/>
      <c r="F1" s="76"/>
    </row>
    <row r="2" spans="1:6" s="30" customFormat="1" ht="60" customHeight="1">
      <c r="A2" s="31"/>
      <c r="B2" s="352" t="s">
        <v>152</v>
      </c>
      <c r="C2" s="353"/>
      <c r="D2" s="353"/>
      <c r="E2" s="353"/>
      <c r="F2" s="353"/>
    </row>
    <row r="3" spans="1:6" s="30" customFormat="1" ht="16.5" customHeight="1" thickBot="1">
      <c r="A3" s="31"/>
      <c r="B3" s="31"/>
      <c r="C3" s="31"/>
      <c r="D3" s="77"/>
      <c r="E3" s="77"/>
      <c r="F3" s="78" t="s">
        <v>53</v>
      </c>
    </row>
    <row r="4" spans="1:6" s="30" customFormat="1" ht="24.75" customHeight="1">
      <c r="A4" s="31"/>
      <c r="B4" s="345"/>
      <c r="C4" s="347" t="s">
        <v>153</v>
      </c>
      <c r="D4" s="349" t="s">
        <v>154</v>
      </c>
      <c r="E4" s="349" t="s">
        <v>54</v>
      </c>
      <c r="F4" s="351"/>
    </row>
    <row r="5" spans="1:6" s="30" customFormat="1" ht="54.75" customHeight="1">
      <c r="A5" s="32"/>
      <c r="B5" s="346"/>
      <c r="C5" s="348"/>
      <c r="D5" s="350"/>
      <c r="E5" s="135" t="s">
        <v>2</v>
      </c>
      <c r="F5" s="79" t="s">
        <v>55</v>
      </c>
    </row>
    <row r="6" spans="2:6" s="33" customFormat="1" ht="19.5" customHeight="1" thickBot="1">
      <c r="B6" s="113" t="s">
        <v>21</v>
      </c>
      <c r="C6" s="186">
        <v>1</v>
      </c>
      <c r="D6" s="177">
        <v>2</v>
      </c>
      <c r="E6" s="80">
        <v>3</v>
      </c>
      <c r="F6" s="81">
        <v>4</v>
      </c>
    </row>
    <row r="7" spans="2:10" s="109" customFormat="1" ht="27.75" customHeight="1" thickBot="1">
      <c r="B7" s="112" t="s">
        <v>67</v>
      </c>
      <c r="C7" s="187">
        <v>4620</v>
      </c>
      <c r="D7" s="178">
        <v>2456</v>
      </c>
      <c r="E7" s="107">
        <f>ROUND(D7/C7*100,1)</f>
        <v>53.2</v>
      </c>
      <c r="F7" s="108">
        <f>D7-C7</f>
        <v>-2164</v>
      </c>
      <c r="I7" s="110"/>
      <c r="J7" s="110"/>
    </row>
    <row r="8" spans="2:10" s="34" customFormat="1" ht="23.25" customHeight="1">
      <c r="B8" s="114" t="s">
        <v>68</v>
      </c>
      <c r="C8" s="188">
        <v>0</v>
      </c>
      <c r="D8" s="179">
        <v>0</v>
      </c>
      <c r="E8" s="82"/>
      <c r="F8" s="83">
        <f>D8-C8</f>
        <v>0</v>
      </c>
      <c r="H8" s="35">
        <f aca="true" t="shared" si="0" ref="H8:H31">ROUND(D8/$D$7*100,1)</f>
        <v>0</v>
      </c>
      <c r="I8" s="36">
        <f>ROUND(C8/1000,1)</f>
        <v>0</v>
      </c>
      <c r="J8" s="36">
        <f>ROUND(D8/1000,1)</f>
        <v>0</v>
      </c>
    </row>
    <row r="9" spans="2:10" s="34" customFormat="1" ht="23.25" customHeight="1">
      <c r="B9" s="115" t="s">
        <v>69</v>
      </c>
      <c r="C9" s="189">
        <v>26</v>
      </c>
      <c r="D9" s="180">
        <v>33</v>
      </c>
      <c r="E9" s="111">
        <f aca="true" t="shared" si="1" ref="E9:E30">ROUND(D9/C9*100,1)</f>
        <v>126.9</v>
      </c>
      <c r="F9" s="83">
        <f aca="true" t="shared" si="2" ref="F9:F31">D9-C9</f>
        <v>7</v>
      </c>
      <c r="H9" s="35">
        <f t="shared" si="0"/>
        <v>1.3</v>
      </c>
      <c r="I9" s="36">
        <f aca="true" t="shared" si="3" ref="I9:J31">ROUND(C9/1000,1)</f>
        <v>0</v>
      </c>
      <c r="J9" s="36">
        <f t="shared" si="3"/>
        <v>0</v>
      </c>
    </row>
    <row r="10" spans="2:10" s="34" customFormat="1" ht="23.25" customHeight="1">
      <c r="B10" s="115" t="s">
        <v>96</v>
      </c>
      <c r="C10" s="189">
        <v>224</v>
      </c>
      <c r="D10" s="180">
        <v>50</v>
      </c>
      <c r="E10" s="111">
        <f t="shared" si="1"/>
        <v>22.3</v>
      </c>
      <c r="F10" s="83">
        <f t="shared" si="2"/>
        <v>-174</v>
      </c>
      <c r="H10" s="37">
        <f t="shared" si="0"/>
        <v>2</v>
      </c>
      <c r="I10" s="36">
        <f t="shared" si="3"/>
        <v>0.2</v>
      </c>
      <c r="J10" s="36">
        <f t="shared" si="3"/>
        <v>0.1</v>
      </c>
    </row>
    <row r="11" spans="2:10" s="60" customFormat="1" ht="23.25" customHeight="1">
      <c r="B11" s="116" t="s">
        <v>70</v>
      </c>
      <c r="C11" s="189">
        <v>0</v>
      </c>
      <c r="D11" s="180">
        <v>0</v>
      </c>
      <c r="E11" s="111"/>
      <c r="F11" s="83">
        <f t="shared" si="2"/>
        <v>0</v>
      </c>
      <c r="H11" s="61">
        <f t="shared" si="0"/>
        <v>0</v>
      </c>
      <c r="I11" s="62">
        <f t="shared" si="3"/>
        <v>0</v>
      </c>
      <c r="J11" s="62">
        <f t="shared" si="3"/>
        <v>0</v>
      </c>
    </row>
    <row r="12" spans="2:10" s="34" customFormat="1" ht="23.25" customHeight="1">
      <c r="B12" s="115" t="s">
        <v>71</v>
      </c>
      <c r="C12" s="189">
        <v>1505</v>
      </c>
      <c r="D12" s="180">
        <v>120</v>
      </c>
      <c r="E12" s="111">
        <f t="shared" si="1"/>
        <v>8</v>
      </c>
      <c r="F12" s="83">
        <f t="shared" si="2"/>
        <v>-1385</v>
      </c>
      <c r="H12" s="37">
        <f t="shared" si="0"/>
        <v>4.9</v>
      </c>
      <c r="I12" s="36">
        <f t="shared" si="3"/>
        <v>1.5</v>
      </c>
      <c r="J12" s="36">
        <f t="shared" si="3"/>
        <v>0.1</v>
      </c>
    </row>
    <row r="13" spans="2:10" s="34" customFormat="1" ht="23.25" customHeight="1">
      <c r="B13" s="115" t="s">
        <v>72</v>
      </c>
      <c r="C13" s="189">
        <v>185</v>
      </c>
      <c r="D13" s="180">
        <v>420</v>
      </c>
      <c r="E13" s="111">
        <f t="shared" si="1"/>
        <v>227</v>
      </c>
      <c r="F13" s="83">
        <f t="shared" si="2"/>
        <v>235</v>
      </c>
      <c r="H13" s="35">
        <f t="shared" si="0"/>
        <v>17.1</v>
      </c>
      <c r="I13" s="36">
        <f t="shared" si="3"/>
        <v>0.2</v>
      </c>
      <c r="J13" s="36">
        <f t="shared" si="3"/>
        <v>0.4</v>
      </c>
    </row>
    <row r="14" spans="2:10" s="34" customFormat="1" ht="23.25" customHeight="1">
      <c r="B14" s="115" t="s">
        <v>73</v>
      </c>
      <c r="C14" s="189">
        <v>121</v>
      </c>
      <c r="D14" s="180">
        <v>43</v>
      </c>
      <c r="E14" s="111">
        <f t="shared" si="1"/>
        <v>35.5</v>
      </c>
      <c r="F14" s="83">
        <f t="shared" si="2"/>
        <v>-78</v>
      </c>
      <c r="H14" s="35">
        <f t="shared" si="0"/>
        <v>1.8</v>
      </c>
      <c r="I14" s="36">
        <f t="shared" si="3"/>
        <v>0.1</v>
      </c>
      <c r="J14" s="36">
        <f t="shared" si="3"/>
        <v>0</v>
      </c>
    </row>
    <row r="15" spans="2:10" s="34" customFormat="1" ht="23.25" customHeight="1">
      <c r="B15" s="115" t="s">
        <v>74</v>
      </c>
      <c r="C15" s="189">
        <v>37</v>
      </c>
      <c r="D15" s="180">
        <v>48</v>
      </c>
      <c r="E15" s="111">
        <f t="shared" si="1"/>
        <v>129.7</v>
      </c>
      <c r="F15" s="83">
        <f t="shared" si="2"/>
        <v>11</v>
      </c>
      <c r="H15" s="35">
        <f t="shared" si="0"/>
        <v>2</v>
      </c>
      <c r="I15" s="36">
        <f t="shared" si="3"/>
        <v>0</v>
      </c>
      <c r="J15" s="36">
        <f t="shared" si="3"/>
        <v>0</v>
      </c>
    </row>
    <row r="16" spans="2:10" s="34" customFormat="1" ht="23.25" customHeight="1">
      <c r="B16" s="115" t="s">
        <v>75</v>
      </c>
      <c r="C16" s="189">
        <v>154</v>
      </c>
      <c r="D16" s="180">
        <v>104</v>
      </c>
      <c r="E16" s="111">
        <f t="shared" si="1"/>
        <v>67.5</v>
      </c>
      <c r="F16" s="83">
        <f t="shared" si="2"/>
        <v>-50</v>
      </c>
      <c r="H16" s="35">
        <f t="shared" si="0"/>
        <v>4.2</v>
      </c>
      <c r="I16" s="36">
        <f t="shared" si="3"/>
        <v>0.2</v>
      </c>
      <c r="J16" s="36">
        <f t="shared" si="3"/>
        <v>0.1</v>
      </c>
    </row>
    <row r="17" spans="2:10" s="34" customFormat="1" ht="23.25" customHeight="1">
      <c r="B17" s="115" t="s">
        <v>76</v>
      </c>
      <c r="C17" s="189">
        <v>77</v>
      </c>
      <c r="D17" s="180">
        <v>85</v>
      </c>
      <c r="E17" s="111">
        <f t="shared" si="1"/>
        <v>110.4</v>
      </c>
      <c r="F17" s="83">
        <f t="shared" si="2"/>
        <v>8</v>
      </c>
      <c r="H17" s="35">
        <f t="shared" si="0"/>
        <v>3.5</v>
      </c>
      <c r="I17" s="36">
        <f t="shared" si="3"/>
        <v>0.1</v>
      </c>
      <c r="J17" s="36">
        <f t="shared" si="3"/>
        <v>0.1</v>
      </c>
    </row>
    <row r="18" spans="2:10" s="34" customFormat="1" ht="23.25" customHeight="1">
      <c r="B18" s="115" t="s">
        <v>77</v>
      </c>
      <c r="C18" s="189">
        <v>165</v>
      </c>
      <c r="D18" s="180">
        <v>129</v>
      </c>
      <c r="E18" s="111">
        <f t="shared" si="1"/>
        <v>78.2</v>
      </c>
      <c r="F18" s="83">
        <f t="shared" si="2"/>
        <v>-36</v>
      </c>
      <c r="H18" s="35">
        <f t="shared" si="0"/>
        <v>5.3</v>
      </c>
      <c r="I18" s="36">
        <f t="shared" si="3"/>
        <v>0.2</v>
      </c>
      <c r="J18" s="36">
        <f t="shared" si="3"/>
        <v>0.1</v>
      </c>
    </row>
    <row r="19" spans="2:10" s="34" customFormat="1" ht="23.25" customHeight="1">
      <c r="B19" s="115" t="s">
        <v>78</v>
      </c>
      <c r="C19" s="189">
        <v>220</v>
      </c>
      <c r="D19" s="180">
        <v>0</v>
      </c>
      <c r="E19" s="111">
        <f t="shared" si="1"/>
        <v>0</v>
      </c>
      <c r="F19" s="83">
        <f t="shared" si="2"/>
        <v>-220</v>
      </c>
      <c r="H19" s="37">
        <f t="shared" si="0"/>
        <v>0</v>
      </c>
      <c r="I19" s="36">
        <f t="shared" si="3"/>
        <v>0.2</v>
      </c>
      <c r="J19" s="36">
        <f t="shared" si="3"/>
        <v>0</v>
      </c>
    </row>
    <row r="20" spans="2:10" s="34" customFormat="1" ht="23.25" customHeight="1">
      <c r="B20" s="115" t="s">
        <v>79</v>
      </c>
      <c r="C20" s="189">
        <v>0</v>
      </c>
      <c r="D20" s="180">
        <v>0</v>
      </c>
      <c r="E20" s="111"/>
      <c r="F20" s="83">
        <f t="shared" si="2"/>
        <v>0</v>
      </c>
      <c r="H20" s="37">
        <f t="shared" si="0"/>
        <v>0</v>
      </c>
      <c r="I20" s="36">
        <f t="shared" si="3"/>
        <v>0</v>
      </c>
      <c r="J20" s="36">
        <f t="shared" si="3"/>
        <v>0</v>
      </c>
    </row>
    <row r="21" spans="2:10" s="34" customFormat="1" ht="23.25" customHeight="1">
      <c r="B21" s="115" t="s">
        <v>80</v>
      </c>
      <c r="C21" s="189">
        <v>934</v>
      </c>
      <c r="D21" s="180">
        <v>849</v>
      </c>
      <c r="E21" s="111">
        <f t="shared" si="1"/>
        <v>90.9</v>
      </c>
      <c r="F21" s="83">
        <f t="shared" si="2"/>
        <v>-85</v>
      </c>
      <c r="H21" s="37">
        <f t="shared" si="0"/>
        <v>34.6</v>
      </c>
      <c r="I21" s="36">
        <f t="shared" si="3"/>
        <v>0.9</v>
      </c>
      <c r="J21" s="36">
        <f t="shared" si="3"/>
        <v>0.8</v>
      </c>
    </row>
    <row r="22" spans="2:10" s="34" customFormat="1" ht="23.25" customHeight="1">
      <c r="B22" s="115" t="s">
        <v>81</v>
      </c>
      <c r="C22" s="189">
        <v>84</v>
      </c>
      <c r="D22" s="180">
        <v>2</v>
      </c>
      <c r="E22" s="111">
        <f t="shared" si="1"/>
        <v>2.4</v>
      </c>
      <c r="F22" s="83">
        <f t="shared" si="2"/>
        <v>-82</v>
      </c>
      <c r="H22" s="35">
        <f t="shared" si="0"/>
        <v>0.1</v>
      </c>
      <c r="I22" s="36">
        <f t="shared" si="3"/>
        <v>0.1</v>
      </c>
      <c r="J22" s="36">
        <f t="shared" si="3"/>
        <v>0</v>
      </c>
    </row>
    <row r="23" spans="2:10" s="34" customFormat="1" ht="23.25" customHeight="1">
      <c r="B23" s="115" t="s">
        <v>82</v>
      </c>
      <c r="C23" s="189">
        <v>306</v>
      </c>
      <c r="D23" s="180">
        <v>84</v>
      </c>
      <c r="E23" s="111">
        <f t="shared" si="1"/>
        <v>27.5</v>
      </c>
      <c r="F23" s="83">
        <f t="shared" si="2"/>
        <v>-222</v>
      </c>
      <c r="H23" s="35">
        <f t="shared" si="0"/>
        <v>3.4</v>
      </c>
      <c r="I23" s="36">
        <f t="shared" si="3"/>
        <v>0.3</v>
      </c>
      <c r="J23" s="36">
        <f t="shared" si="3"/>
        <v>0.1</v>
      </c>
    </row>
    <row r="24" spans="2:10" s="34" customFormat="1" ht="23.25" customHeight="1">
      <c r="B24" s="115" t="s">
        <v>83</v>
      </c>
      <c r="C24" s="189">
        <v>288</v>
      </c>
      <c r="D24" s="180">
        <v>267</v>
      </c>
      <c r="E24" s="111">
        <f t="shared" si="1"/>
        <v>92.7</v>
      </c>
      <c r="F24" s="83">
        <f t="shared" si="2"/>
        <v>-21</v>
      </c>
      <c r="H24" s="35">
        <f t="shared" si="0"/>
        <v>10.9</v>
      </c>
      <c r="I24" s="36">
        <f t="shared" si="3"/>
        <v>0.3</v>
      </c>
      <c r="J24" s="36">
        <f t="shared" si="3"/>
        <v>0.3</v>
      </c>
    </row>
    <row r="25" spans="2:10" s="34" customFormat="1" ht="23.25" customHeight="1">
      <c r="B25" s="115" t="s">
        <v>84</v>
      </c>
      <c r="C25" s="189">
        <v>15</v>
      </c>
      <c r="D25" s="180">
        <v>27</v>
      </c>
      <c r="E25" s="111">
        <f t="shared" si="1"/>
        <v>180</v>
      </c>
      <c r="F25" s="83">
        <f t="shared" si="2"/>
        <v>12</v>
      </c>
      <c r="H25" s="35">
        <f t="shared" si="0"/>
        <v>1.1</v>
      </c>
      <c r="I25" s="36">
        <f t="shared" si="3"/>
        <v>0</v>
      </c>
      <c r="J25" s="36">
        <f t="shared" si="3"/>
        <v>0</v>
      </c>
    </row>
    <row r="26" spans="2:10" s="34" customFormat="1" ht="23.25" customHeight="1">
      <c r="B26" s="115" t="s">
        <v>85</v>
      </c>
      <c r="C26" s="189">
        <v>51</v>
      </c>
      <c r="D26" s="180">
        <v>39</v>
      </c>
      <c r="E26" s="111">
        <f t="shared" si="1"/>
        <v>76.5</v>
      </c>
      <c r="F26" s="83">
        <f t="shared" si="2"/>
        <v>-12</v>
      </c>
      <c r="H26" s="35">
        <f t="shared" si="0"/>
        <v>1.6</v>
      </c>
      <c r="I26" s="36">
        <f t="shared" si="3"/>
        <v>0.1</v>
      </c>
      <c r="J26" s="36">
        <f t="shared" si="3"/>
        <v>0</v>
      </c>
    </row>
    <row r="27" spans="2:10" s="34" customFormat="1" ht="23.25" customHeight="1">
      <c r="B27" s="115" t="s">
        <v>86</v>
      </c>
      <c r="C27" s="189">
        <v>84</v>
      </c>
      <c r="D27" s="180">
        <v>4</v>
      </c>
      <c r="E27" s="111">
        <f t="shared" si="1"/>
        <v>4.8</v>
      </c>
      <c r="F27" s="83">
        <f t="shared" si="2"/>
        <v>-80</v>
      </c>
      <c r="H27" s="35">
        <f t="shared" si="0"/>
        <v>0.2</v>
      </c>
      <c r="I27" s="36">
        <f t="shared" si="3"/>
        <v>0.1</v>
      </c>
      <c r="J27" s="36">
        <f t="shared" si="3"/>
        <v>0</v>
      </c>
    </row>
    <row r="28" spans="2:10" s="34" customFormat="1" ht="23.25" customHeight="1">
      <c r="B28" s="115" t="s">
        <v>87</v>
      </c>
      <c r="C28" s="189">
        <v>67</v>
      </c>
      <c r="D28" s="180">
        <v>138</v>
      </c>
      <c r="E28" s="111">
        <f t="shared" si="1"/>
        <v>206</v>
      </c>
      <c r="F28" s="83">
        <f t="shared" si="2"/>
        <v>71</v>
      </c>
      <c r="H28" s="35">
        <f t="shared" si="0"/>
        <v>5.6</v>
      </c>
      <c r="I28" s="36">
        <f t="shared" si="3"/>
        <v>0.1</v>
      </c>
      <c r="J28" s="36">
        <f t="shared" si="3"/>
        <v>0.1</v>
      </c>
    </row>
    <row r="29" spans="2:10" s="34" customFormat="1" ht="23.25" customHeight="1">
      <c r="B29" s="115" t="s">
        <v>88</v>
      </c>
      <c r="C29" s="189">
        <v>17</v>
      </c>
      <c r="D29" s="180">
        <v>3</v>
      </c>
      <c r="E29" s="111">
        <f t="shared" si="1"/>
        <v>17.6</v>
      </c>
      <c r="F29" s="83">
        <f t="shared" si="2"/>
        <v>-14</v>
      </c>
      <c r="H29" s="35">
        <f t="shared" si="0"/>
        <v>0.1</v>
      </c>
      <c r="I29" s="36">
        <f t="shared" si="3"/>
        <v>0</v>
      </c>
      <c r="J29" s="36">
        <f t="shared" si="3"/>
        <v>0</v>
      </c>
    </row>
    <row r="30" spans="2:10" s="34" customFormat="1" ht="23.25" customHeight="1">
      <c r="B30" s="115" t="s">
        <v>89</v>
      </c>
      <c r="C30" s="189">
        <v>60</v>
      </c>
      <c r="D30" s="180">
        <v>11</v>
      </c>
      <c r="E30" s="111">
        <f t="shared" si="1"/>
        <v>18.3</v>
      </c>
      <c r="F30" s="83">
        <f t="shared" si="2"/>
        <v>-49</v>
      </c>
      <c r="H30" s="35">
        <f t="shared" si="0"/>
        <v>0.4</v>
      </c>
      <c r="I30" s="36">
        <f t="shared" si="3"/>
        <v>0.1</v>
      </c>
      <c r="J30" s="36">
        <f t="shared" si="3"/>
        <v>0</v>
      </c>
    </row>
    <row r="31" spans="2:10" s="34" customFormat="1" ht="23.25" customHeight="1" thickBot="1">
      <c r="B31" s="117" t="s">
        <v>90</v>
      </c>
      <c r="C31" s="190">
        <v>0</v>
      </c>
      <c r="D31" s="181">
        <v>0</v>
      </c>
      <c r="E31" s="111"/>
      <c r="F31" s="83">
        <f t="shared" si="2"/>
        <v>0</v>
      </c>
      <c r="H31" s="35">
        <f t="shared" si="0"/>
        <v>0</v>
      </c>
      <c r="I31" s="36">
        <f t="shared" si="3"/>
        <v>0</v>
      </c>
      <c r="J31" s="36">
        <f t="shared" si="3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5"/>
  <sheetViews>
    <sheetView view="pageBreakPreview" zoomScale="75" zoomScaleNormal="75" zoomScaleSheetLayoutView="75" zoomScalePageLayoutView="0" workbookViewId="0" topLeftCell="A1">
      <selection activeCell="H24" sqref="H24"/>
    </sheetView>
  </sheetViews>
  <sheetFormatPr defaultColWidth="9.140625" defaultRowHeight="15"/>
  <cols>
    <col min="1" max="1" width="45.57421875" style="19" customWidth="1"/>
    <col min="2" max="3" width="11.57421875" style="19" customWidth="1"/>
    <col min="4" max="4" width="14.28125" style="87" customWidth="1"/>
    <col min="5" max="5" width="15.28125" style="87" customWidth="1"/>
    <col min="6" max="16384" width="8.8515625" style="19" customWidth="1"/>
  </cols>
  <sheetData>
    <row r="1" spans="1:5" s="15" customFormat="1" ht="41.25" customHeight="1">
      <c r="A1" s="354" t="s">
        <v>155</v>
      </c>
      <c r="B1" s="354"/>
      <c r="C1" s="354"/>
      <c r="D1" s="354"/>
      <c r="E1" s="354"/>
    </row>
    <row r="2" spans="1:5" s="15" customFormat="1" ht="21.75" customHeight="1">
      <c r="A2" s="355" t="s">
        <v>23</v>
      </c>
      <c r="B2" s="355"/>
      <c r="C2" s="355"/>
      <c r="D2" s="355"/>
      <c r="E2" s="355"/>
    </row>
    <row r="3" spans="1:5" s="17" customFormat="1" ht="12" customHeight="1" thickBot="1">
      <c r="A3" s="16"/>
      <c r="B3" s="16"/>
      <c r="C3" s="16"/>
      <c r="D3" s="85"/>
      <c r="E3" s="85"/>
    </row>
    <row r="4" spans="1:5" s="17" customFormat="1" ht="21" customHeight="1">
      <c r="A4" s="356"/>
      <c r="B4" s="358" t="s">
        <v>93</v>
      </c>
      <c r="C4" s="360" t="s">
        <v>104</v>
      </c>
      <c r="D4" s="362" t="s">
        <v>54</v>
      </c>
      <c r="E4" s="363"/>
    </row>
    <row r="5" spans="1:5" s="17" customFormat="1" ht="26.25" customHeight="1" thickBot="1">
      <c r="A5" s="357"/>
      <c r="B5" s="359"/>
      <c r="C5" s="361"/>
      <c r="D5" s="120" t="s">
        <v>56</v>
      </c>
      <c r="E5" s="100" t="s">
        <v>2</v>
      </c>
    </row>
    <row r="6" spans="1:5" s="18" customFormat="1" ht="34.5" customHeight="1" thickBot="1">
      <c r="A6" s="71" t="s">
        <v>67</v>
      </c>
      <c r="B6" s="136">
        <v>4620</v>
      </c>
      <c r="C6" s="123">
        <f>SUM(C7:C25)</f>
        <v>2456</v>
      </c>
      <c r="D6" s="101">
        <f>C6-B6</f>
        <v>-2164</v>
      </c>
      <c r="E6" s="102">
        <f>ROUND(C6/B6*100,1)</f>
        <v>53.2</v>
      </c>
    </row>
    <row r="7" spans="1:5" ht="39.75" customHeight="1">
      <c r="A7" s="103" t="s">
        <v>24</v>
      </c>
      <c r="B7" s="137">
        <v>112</v>
      </c>
      <c r="C7" s="124">
        <v>203</v>
      </c>
      <c r="D7" s="92">
        <f aca="true" t="shared" si="0" ref="D7:D25">C7-B7</f>
        <v>91</v>
      </c>
      <c r="E7" s="122">
        <f aca="true" t="shared" si="1" ref="E7:E25">ROUND(C7/B7*100,1)</f>
        <v>181.3</v>
      </c>
    </row>
    <row r="8" spans="1:5" ht="44.25" customHeight="1">
      <c r="A8" s="104" t="s">
        <v>25</v>
      </c>
      <c r="B8" s="125">
        <v>94</v>
      </c>
      <c r="C8" s="126">
        <v>400</v>
      </c>
      <c r="D8" s="92">
        <f t="shared" si="0"/>
        <v>306</v>
      </c>
      <c r="E8" s="122">
        <f t="shared" si="1"/>
        <v>425.5</v>
      </c>
    </row>
    <row r="9" spans="1:5" s="20" customFormat="1" ht="27" customHeight="1">
      <c r="A9" s="104" t="s">
        <v>26</v>
      </c>
      <c r="B9" s="125">
        <v>207</v>
      </c>
      <c r="C9" s="126">
        <v>313</v>
      </c>
      <c r="D9" s="92">
        <f t="shared" si="0"/>
        <v>106</v>
      </c>
      <c r="E9" s="122">
        <f t="shared" si="1"/>
        <v>151.2</v>
      </c>
    </row>
    <row r="10" spans="1:5" ht="43.5" customHeight="1">
      <c r="A10" s="104" t="s">
        <v>27</v>
      </c>
      <c r="B10" s="125">
        <v>8</v>
      </c>
      <c r="C10" s="126">
        <v>83</v>
      </c>
      <c r="D10" s="92">
        <f t="shared" si="0"/>
        <v>75</v>
      </c>
      <c r="E10" s="122">
        <f t="shared" si="1"/>
        <v>1037.5</v>
      </c>
    </row>
    <row r="11" spans="1:5" ht="42" customHeight="1">
      <c r="A11" s="104" t="s">
        <v>28</v>
      </c>
      <c r="B11" s="125">
        <v>37</v>
      </c>
      <c r="C11" s="126">
        <v>2</v>
      </c>
      <c r="D11" s="92">
        <f t="shared" si="0"/>
        <v>-35</v>
      </c>
      <c r="E11" s="122">
        <f t="shared" si="1"/>
        <v>5.4</v>
      </c>
    </row>
    <row r="12" spans="1:5" ht="19.5" customHeight="1">
      <c r="A12" s="104" t="s">
        <v>29</v>
      </c>
      <c r="B12" s="125">
        <v>52</v>
      </c>
      <c r="C12" s="126">
        <v>30</v>
      </c>
      <c r="D12" s="92">
        <f t="shared" si="0"/>
        <v>-22</v>
      </c>
      <c r="E12" s="122">
        <f t="shared" si="1"/>
        <v>57.7</v>
      </c>
    </row>
    <row r="13" spans="1:5" ht="41.25" customHeight="1">
      <c r="A13" s="104" t="s">
        <v>30</v>
      </c>
      <c r="B13" s="125">
        <v>2</v>
      </c>
      <c r="C13" s="126">
        <v>0</v>
      </c>
      <c r="D13" s="92">
        <f t="shared" si="0"/>
        <v>-2</v>
      </c>
      <c r="E13" s="122">
        <f t="shared" si="1"/>
        <v>0</v>
      </c>
    </row>
    <row r="14" spans="1:5" ht="41.25" customHeight="1">
      <c r="A14" s="104" t="s">
        <v>31</v>
      </c>
      <c r="B14" s="125">
        <v>2</v>
      </c>
      <c r="C14" s="126">
        <v>21</v>
      </c>
      <c r="D14" s="92">
        <f t="shared" si="0"/>
        <v>19</v>
      </c>
      <c r="E14" s="122">
        <f t="shared" si="1"/>
        <v>1050</v>
      </c>
    </row>
    <row r="15" spans="1:5" ht="42" customHeight="1">
      <c r="A15" s="104" t="s">
        <v>32</v>
      </c>
      <c r="B15" s="125">
        <v>0</v>
      </c>
      <c r="C15" s="126">
        <v>0</v>
      </c>
      <c r="D15" s="92">
        <f t="shared" si="0"/>
        <v>0</v>
      </c>
      <c r="E15" s="122"/>
    </row>
    <row r="16" spans="1:5" ht="23.25" customHeight="1">
      <c r="A16" s="104" t="s">
        <v>33</v>
      </c>
      <c r="B16" s="125">
        <v>11</v>
      </c>
      <c r="C16" s="126">
        <v>44</v>
      </c>
      <c r="D16" s="92">
        <f t="shared" si="0"/>
        <v>33</v>
      </c>
      <c r="E16" s="122">
        <f t="shared" si="1"/>
        <v>400</v>
      </c>
    </row>
    <row r="17" spans="1:5" ht="22.5" customHeight="1">
      <c r="A17" s="104" t="s">
        <v>34</v>
      </c>
      <c r="B17" s="125">
        <v>0</v>
      </c>
      <c r="C17" s="125">
        <v>4</v>
      </c>
      <c r="D17" s="92">
        <f t="shared" si="0"/>
        <v>4</v>
      </c>
      <c r="E17" s="122"/>
    </row>
    <row r="18" spans="1:5" ht="22.5" customHeight="1">
      <c r="A18" s="104" t="s">
        <v>35</v>
      </c>
      <c r="B18" s="125">
        <v>5</v>
      </c>
      <c r="C18" s="126">
        <v>0</v>
      </c>
      <c r="D18" s="92">
        <f t="shared" si="0"/>
        <v>-5</v>
      </c>
      <c r="E18" s="122">
        <f t="shared" si="1"/>
        <v>0</v>
      </c>
    </row>
    <row r="19" spans="1:5" ht="38.25" customHeight="1">
      <c r="A19" s="104" t="s">
        <v>36</v>
      </c>
      <c r="B19" s="125">
        <v>0</v>
      </c>
      <c r="C19" s="126">
        <v>70</v>
      </c>
      <c r="D19" s="92">
        <f t="shared" si="0"/>
        <v>70</v>
      </c>
      <c r="E19" s="122"/>
    </row>
    <row r="20" spans="1:5" ht="35.25" customHeight="1">
      <c r="A20" s="104" t="s">
        <v>37</v>
      </c>
      <c r="B20" s="125">
        <v>177</v>
      </c>
      <c r="C20" s="126">
        <v>3</v>
      </c>
      <c r="D20" s="92">
        <f t="shared" si="0"/>
        <v>-174</v>
      </c>
      <c r="E20" s="122">
        <f t="shared" si="1"/>
        <v>1.7</v>
      </c>
    </row>
    <row r="21" spans="1:5" ht="41.25" customHeight="1">
      <c r="A21" s="104" t="s">
        <v>38</v>
      </c>
      <c r="B21" s="125">
        <v>1540</v>
      </c>
      <c r="C21" s="126">
        <v>659</v>
      </c>
      <c r="D21" s="92">
        <f t="shared" si="0"/>
        <v>-881</v>
      </c>
      <c r="E21" s="122">
        <f t="shared" si="1"/>
        <v>42.8</v>
      </c>
    </row>
    <row r="22" spans="1:5" ht="19.5" customHeight="1">
      <c r="A22" s="104" t="s">
        <v>39</v>
      </c>
      <c r="B22" s="125">
        <v>542</v>
      </c>
      <c r="C22" s="126">
        <v>202</v>
      </c>
      <c r="D22" s="92">
        <f t="shared" si="0"/>
        <v>-340</v>
      </c>
      <c r="E22" s="122">
        <f t="shared" si="1"/>
        <v>37.3</v>
      </c>
    </row>
    <row r="23" spans="1:5" ht="39" customHeight="1">
      <c r="A23" s="104" t="s">
        <v>40</v>
      </c>
      <c r="B23" s="125">
        <v>1829</v>
      </c>
      <c r="C23" s="126">
        <v>421</v>
      </c>
      <c r="D23" s="92">
        <f t="shared" si="0"/>
        <v>-1408</v>
      </c>
      <c r="E23" s="122">
        <f t="shared" si="1"/>
        <v>23</v>
      </c>
    </row>
    <row r="24" spans="1:5" ht="38.25" customHeight="1">
      <c r="A24" s="104" t="s">
        <v>41</v>
      </c>
      <c r="B24" s="125">
        <v>0</v>
      </c>
      <c r="C24" s="126">
        <v>0</v>
      </c>
      <c r="D24" s="92">
        <f t="shared" si="0"/>
        <v>0</v>
      </c>
      <c r="E24" s="122"/>
    </row>
    <row r="25" spans="1:5" ht="22.5" customHeight="1" thickBot="1">
      <c r="A25" s="105" t="s">
        <v>42</v>
      </c>
      <c r="B25" s="138">
        <v>2</v>
      </c>
      <c r="C25" s="127">
        <v>1</v>
      </c>
      <c r="D25" s="182">
        <f t="shared" si="0"/>
        <v>-1</v>
      </c>
      <c r="E25" s="183">
        <f t="shared" si="1"/>
        <v>50</v>
      </c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J7" sqref="J7"/>
    </sheetView>
  </sheetViews>
  <sheetFormatPr defaultColWidth="9.140625" defaultRowHeight="15"/>
  <cols>
    <col min="1" max="1" width="52.8515625" style="19" customWidth="1"/>
    <col min="2" max="2" width="21.28125" style="19" customWidth="1"/>
    <col min="3" max="3" width="22.00390625" style="19" customWidth="1"/>
    <col min="4" max="4" width="22.00390625" style="87" customWidth="1"/>
    <col min="5" max="5" width="21.57421875" style="87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64" t="s">
        <v>155</v>
      </c>
      <c r="B1" s="364"/>
      <c r="C1" s="364"/>
      <c r="D1" s="364"/>
      <c r="E1" s="364"/>
    </row>
    <row r="2" spans="1:5" s="15" customFormat="1" ht="20.25" customHeight="1">
      <c r="A2" s="365" t="s">
        <v>43</v>
      </c>
      <c r="B2" s="365"/>
      <c r="C2" s="365"/>
      <c r="D2" s="365"/>
      <c r="E2" s="365"/>
    </row>
    <row r="3" spans="1:5" s="15" customFormat="1" ht="17.25" customHeight="1" thickBot="1">
      <c r="A3" s="39"/>
      <c r="B3" s="39"/>
      <c r="C3" s="39"/>
      <c r="D3" s="88"/>
      <c r="E3" s="88"/>
    </row>
    <row r="4" spans="1:5" s="17" customFormat="1" ht="25.5" customHeight="1">
      <c r="A4" s="356"/>
      <c r="B4" s="366" t="s">
        <v>93</v>
      </c>
      <c r="C4" s="368" t="s">
        <v>104</v>
      </c>
      <c r="D4" s="370" t="s">
        <v>54</v>
      </c>
      <c r="E4" s="371"/>
    </row>
    <row r="5" spans="1:5" s="17" customFormat="1" ht="37.5" customHeight="1" thickBot="1">
      <c r="A5" s="357"/>
      <c r="B5" s="367"/>
      <c r="C5" s="369"/>
      <c r="D5" s="121" t="s">
        <v>56</v>
      </c>
      <c r="E5" s="89" t="s">
        <v>2</v>
      </c>
    </row>
    <row r="6" spans="1:7" s="22" customFormat="1" ht="34.5" customHeight="1" thickBot="1">
      <c r="A6" s="71" t="s">
        <v>67</v>
      </c>
      <c r="B6" s="139">
        <v>4620</v>
      </c>
      <c r="C6" s="140">
        <f>SUM(C7:C15)</f>
        <v>2456</v>
      </c>
      <c r="D6" s="90">
        <f>C6-B6</f>
        <v>-2164</v>
      </c>
      <c r="E6" s="91">
        <f>ROUND(C6/B6*100,1)</f>
        <v>53.2</v>
      </c>
      <c r="G6" s="23"/>
    </row>
    <row r="7" spans="1:11" ht="51" customHeight="1">
      <c r="A7" s="72" t="s">
        <v>44</v>
      </c>
      <c r="B7" s="137">
        <v>806</v>
      </c>
      <c r="C7" s="125">
        <v>436</v>
      </c>
      <c r="D7" s="106">
        <f aca="true" t="shared" si="0" ref="D7:D15">C7-B7</f>
        <v>-370</v>
      </c>
      <c r="E7" s="93">
        <f aca="true" t="shared" si="1" ref="E7:E15">ROUND(C7/B7*100,1)</f>
        <v>54.1</v>
      </c>
      <c r="G7" s="23"/>
      <c r="H7" s="24"/>
      <c r="K7" s="24"/>
    </row>
    <row r="8" spans="1:11" ht="35.25" customHeight="1">
      <c r="A8" s="73" t="s">
        <v>45</v>
      </c>
      <c r="B8" s="125">
        <v>664</v>
      </c>
      <c r="C8" s="126">
        <v>249</v>
      </c>
      <c r="D8" s="106">
        <f t="shared" si="0"/>
        <v>-415</v>
      </c>
      <c r="E8" s="93">
        <f t="shared" si="1"/>
        <v>37.5</v>
      </c>
      <c r="G8" s="23"/>
      <c r="H8" s="24"/>
      <c r="K8" s="24"/>
    </row>
    <row r="9" spans="1:11" s="20" customFormat="1" ht="25.5" customHeight="1">
      <c r="A9" s="73" t="s">
        <v>46</v>
      </c>
      <c r="B9" s="125">
        <v>1576</v>
      </c>
      <c r="C9" s="126">
        <v>291</v>
      </c>
      <c r="D9" s="106">
        <f t="shared" si="0"/>
        <v>-1285</v>
      </c>
      <c r="E9" s="93">
        <f t="shared" si="1"/>
        <v>18.5</v>
      </c>
      <c r="F9" s="19"/>
      <c r="G9" s="23"/>
      <c r="H9" s="24"/>
      <c r="I9" s="19"/>
      <c r="K9" s="24"/>
    </row>
    <row r="10" spans="1:11" ht="36.75" customHeight="1">
      <c r="A10" s="73" t="s">
        <v>47</v>
      </c>
      <c r="B10" s="125">
        <v>164</v>
      </c>
      <c r="C10" s="126">
        <v>142</v>
      </c>
      <c r="D10" s="106">
        <f t="shared" si="0"/>
        <v>-22</v>
      </c>
      <c r="E10" s="93">
        <f t="shared" si="1"/>
        <v>86.6</v>
      </c>
      <c r="G10" s="23"/>
      <c r="H10" s="24"/>
      <c r="K10" s="24"/>
    </row>
    <row r="11" spans="1:11" ht="28.5" customHeight="1">
      <c r="A11" s="73" t="s">
        <v>48</v>
      </c>
      <c r="B11" s="125">
        <v>650</v>
      </c>
      <c r="C11" s="126">
        <v>435</v>
      </c>
      <c r="D11" s="106">
        <f t="shared" si="0"/>
        <v>-215</v>
      </c>
      <c r="E11" s="93">
        <f t="shared" si="1"/>
        <v>66.9</v>
      </c>
      <c r="G11" s="23"/>
      <c r="H11" s="24"/>
      <c r="K11" s="24"/>
    </row>
    <row r="12" spans="1:11" ht="59.25" customHeight="1">
      <c r="A12" s="73" t="s">
        <v>49</v>
      </c>
      <c r="B12" s="125">
        <v>0</v>
      </c>
      <c r="C12" s="126">
        <v>23</v>
      </c>
      <c r="D12" s="106">
        <f t="shared" si="0"/>
        <v>23</v>
      </c>
      <c r="E12" s="93"/>
      <c r="G12" s="23"/>
      <c r="H12" s="24"/>
      <c r="K12" s="24"/>
    </row>
    <row r="13" spans="1:18" ht="30.75" customHeight="1">
      <c r="A13" s="73" t="s">
        <v>50</v>
      </c>
      <c r="B13" s="125">
        <v>124</v>
      </c>
      <c r="C13" s="126">
        <v>383</v>
      </c>
      <c r="D13" s="106">
        <f t="shared" si="0"/>
        <v>259</v>
      </c>
      <c r="E13" s="93">
        <f t="shared" si="1"/>
        <v>308.9</v>
      </c>
      <c r="G13" s="23"/>
      <c r="H13" s="24"/>
      <c r="K13" s="24"/>
      <c r="R13" s="25"/>
    </row>
    <row r="14" spans="1:18" ht="75" customHeight="1">
      <c r="A14" s="73" t="s">
        <v>51</v>
      </c>
      <c r="B14" s="125">
        <v>220</v>
      </c>
      <c r="C14" s="126">
        <v>226</v>
      </c>
      <c r="D14" s="106">
        <f t="shared" si="0"/>
        <v>6</v>
      </c>
      <c r="E14" s="93">
        <f t="shared" si="1"/>
        <v>102.7</v>
      </c>
      <c r="G14" s="23"/>
      <c r="H14" s="24"/>
      <c r="K14" s="24"/>
      <c r="R14" s="25"/>
    </row>
    <row r="15" spans="1:18" ht="33" customHeight="1" thickBot="1">
      <c r="A15" s="74" t="s">
        <v>52</v>
      </c>
      <c r="B15" s="138">
        <v>416</v>
      </c>
      <c r="C15" s="127">
        <v>271</v>
      </c>
      <c r="D15" s="184">
        <f t="shared" si="0"/>
        <v>-145</v>
      </c>
      <c r="E15" s="185">
        <f t="shared" si="1"/>
        <v>65.1</v>
      </c>
      <c r="G15" s="23"/>
      <c r="H15" s="24"/>
      <c r="K15" s="24"/>
      <c r="R15" s="25"/>
    </row>
    <row r="16" spans="1:18" ht="12.75">
      <c r="A16" s="21"/>
      <c r="B16" s="21"/>
      <c r="C16" s="21"/>
      <c r="D16" s="86"/>
      <c r="R16" s="25"/>
    </row>
    <row r="17" spans="1:18" ht="12.75">
      <c r="A17" s="21"/>
      <c r="B17" s="21"/>
      <c r="C17" s="21"/>
      <c r="D17" s="86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3" zoomScaleNormal="89" zoomScaleSheetLayoutView="73" zoomScalePageLayoutView="0" workbookViewId="0" topLeftCell="A1">
      <pane xSplit="1" ySplit="4" topLeftCell="B5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E39" sqref="E39"/>
    </sheetView>
  </sheetViews>
  <sheetFormatPr defaultColWidth="9.140625" defaultRowHeight="15"/>
  <cols>
    <col min="1" max="1" width="71.7109375" style="2" customWidth="1"/>
    <col min="2" max="3" width="11.7109375" style="6" customWidth="1"/>
    <col min="4" max="4" width="9.140625" style="6" customWidth="1"/>
    <col min="5" max="5" width="10.57421875" style="6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77" t="s">
        <v>91</v>
      </c>
      <c r="B1" s="377"/>
      <c r="C1" s="377"/>
      <c r="D1" s="377"/>
      <c r="E1" s="377"/>
    </row>
    <row r="2" spans="1:5" ht="21.75" customHeight="1" thickBot="1">
      <c r="A2" s="378" t="s">
        <v>156</v>
      </c>
      <c r="B2" s="378"/>
      <c r="C2" s="378"/>
      <c r="D2" s="378"/>
      <c r="E2" s="378"/>
    </row>
    <row r="3" spans="1:6" ht="18" customHeight="1">
      <c r="A3" s="379" t="s">
        <v>0</v>
      </c>
      <c r="B3" s="381" t="s">
        <v>93</v>
      </c>
      <c r="C3" s="383" t="s">
        <v>104</v>
      </c>
      <c r="D3" s="385" t="s">
        <v>1</v>
      </c>
      <c r="E3" s="386"/>
      <c r="F3" s="2"/>
    </row>
    <row r="4" spans="1:6" ht="27.75" customHeight="1">
      <c r="A4" s="380"/>
      <c r="B4" s="382"/>
      <c r="C4" s="384"/>
      <c r="D4" s="278" t="s">
        <v>2</v>
      </c>
      <c r="E4" s="279" t="s">
        <v>3</v>
      </c>
      <c r="F4" s="2"/>
    </row>
    <row r="5" spans="1:6" ht="18">
      <c r="A5" s="128" t="s">
        <v>109</v>
      </c>
      <c r="B5" s="280">
        <v>35.269</v>
      </c>
      <c r="C5" s="280">
        <v>31.567</v>
      </c>
      <c r="D5" s="281">
        <f>ROUND(C5/B5*100,1)</f>
        <v>89.5</v>
      </c>
      <c r="E5" s="282">
        <f>C5-B5</f>
        <v>-3.701999999999998</v>
      </c>
      <c r="F5" s="1" t="s">
        <v>4</v>
      </c>
    </row>
    <row r="6" spans="1:5" ht="18">
      <c r="A6" s="167" t="s">
        <v>110</v>
      </c>
      <c r="B6" s="283">
        <v>23.509</v>
      </c>
      <c r="C6" s="283">
        <v>20.744</v>
      </c>
      <c r="D6" s="284">
        <f>ROUND(C6/B6*100,1)</f>
        <v>88.2</v>
      </c>
      <c r="E6" s="285">
        <f>C6-B6</f>
        <v>-2.7650000000000006</v>
      </c>
    </row>
    <row r="7" spans="1:7" ht="38.25" customHeight="1">
      <c r="A7" s="168" t="s">
        <v>111</v>
      </c>
      <c r="B7" s="280">
        <v>22.338</v>
      </c>
      <c r="C7" s="286">
        <v>22.891</v>
      </c>
      <c r="D7" s="281">
        <f>ROUND(C7/B7*100,1)</f>
        <v>102.5</v>
      </c>
      <c r="E7" s="287">
        <f>C7-B7</f>
        <v>0.5529999999999973</v>
      </c>
      <c r="F7" s="3"/>
      <c r="G7" s="4"/>
    </row>
    <row r="8" spans="1:7" ht="21">
      <c r="A8" s="169" t="s">
        <v>112</v>
      </c>
      <c r="B8" s="288">
        <v>9.169</v>
      </c>
      <c r="C8" s="289">
        <v>10.127</v>
      </c>
      <c r="D8" s="290">
        <f>ROUND(C8/B8*100,1)</f>
        <v>110.4</v>
      </c>
      <c r="E8" s="291">
        <f>C8-B8</f>
        <v>0.9580000000000002</v>
      </c>
      <c r="F8" s="3"/>
      <c r="G8" s="4"/>
    </row>
    <row r="9" spans="1:7" ht="33">
      <c r="A9" s="170" t="s">
        <v>113</v>
      </c>
      <c r="B9" s="292">
        <v>41</v>
      </c>
      <c r="C9" s="293">
        <f>C8/C7*100</f>
        <v>44.240094360228916</v>
      </c>
      <c r="D9" s="373" t="s">
        <v>161</v>
      </c>
      <c r="E9" s="374"/>
      <c r="F9" s="3"/>
      <c r="G9" s="4"/>
    </row>
    <row r="10" spans="1:7" ht="33">
      <c r="A10" s="171" t="s">
        <v>114</v>
      </c>
      <c r="B10" s="288">
        <v>12.552</v>
      </c>
      <c r="C10" s="288">
        <v>12.178</v>
      </c>
      <c r="D10" s="284">
        <f>ROUND(C10/B10*100,1)</f>
        <v>97</v>
      </c>
      <c r="E10" s="294">
        <f>C10-B10</f>
        <v>-0.3739999999999988</v>
      </c>
      <c r="F10" s="3"/>
      <c r="G10" s="4"/>
    </row>
    <row r="11" spans="1:7" ht="23.25" customHeight="1">
      <c r="A11" s="172" t="s">
        <v>115</v>
      </c>
      <c r="B11" s="295">
        <v>137</v>
      </c>
      <c r="C11" s="296">
        <v>150</v>
      </c>
      <c r="D11" s="284">
        <f>ROUND(C11/B11*100,1)</f>
        <v>109.5</v>
      </c>
      <c r="E11" s="297">
        <f>C11-B11</f>
        <v>13</v>
      </c>
      <c r="F11" s="3"/>
      <c r="G11" s="4"/>
    </row>
    <row r="12" spans="1:7" ht="23.25" customHeight="1">
      <c r="A12" s="167" t="s">
        <v>116</v>
      </c>
      <c r="B12" s="277">
        <v>787</v>
      </c>
      <c r="C12" s="277">
        <v>866</v>
      </c>
      <c r="D12" s="284">
        <f>ROUND(C12/B12*100,1)</f>
        <v>110</v>
      </c>
      <c r="E12" s="298">
        <f>C12-B12</f>
        <v>79</v>
      </c>
      <c r="F12" s="5"/>
      <c r="G12" s="4"/>
    </row>
    <row r="13" spans="1:7" ht="18">
      <c r="A13" s="173" t="s">
        <v>117</v>
      </c>
      <c r="B13" s="299">
        <v>37.3</v>
      </c>
      <c r="C13" s="299">
        <v>40.4</v>
      </c>
      <c r="D13" s="373" t="s">
        <v>168</v>
      </c>
      <c r="E13" s="374"/>
      <c r="F13" s="5"/>
      <c r="G13" s="4"/>
    </row>
    <row r="14" spans="1:5" ht="21" customHeight="1">
      <c r="A14" s="129" t="s">
        <v>118</v>
      </c>
      <c r="B14" s="289">
        <v>8.894</v>
      </c>
      <c r="C14" s="288">
        <v>7.738</v>
      </c>
      <c r="D14" s="284">
        <f>ROUND(C14/B14*100,1)</f>
        <v>87</v>
      </c>
      <c r="E14" s="285">
        <f>C14-B14</f>
        <v>-1.1559999999999997</v>
      </c>
    </row>
    <row r="15" spans="1:5" ht="27" customHeight="1">
      <c r="A15" s="174" t="s">
        <v>119</v>
      </c>
      <c r="B15" s="299">
        <v>84</v>
      </c>
      <c r="C15" s="299">
        <v>88.6</v>
      </c>
      <c r="D15" s="373" t="s">
        <v>162</v>
      </c>
      <c r="E15" s="374"/>
    </row>
    <row r="16" spans="1:9" ht="18.75" customHeight="1">
      <c r="A16" s="168" t="s">
        <v>120</v>
      </c>
      <c r="B16" s="300">
        <v>1.853</v>
      </c>
      <c r="C16" s="300">
        <v>1.925</v>
      </c>
      <c r="D16" s="284">
        <f>ROUND(C16/B16*100,1)</f>
        <v>103.9</v>
      </c>
      <c r="E16" s="294">
        <f>C16-B16</f>
        <v>0.07200000000000006</v>
      </c>
      <c r="H16" s="372"/>
      <c r="I16" s="372"/>
    </row>
    <row r="17" spans="1:5" ht="24.75" customHeight="1">
      <c r="A17" s="174" t="s">
        <v>121</v>
      </c>
      <c r="B17" s="299">
        <v>70.9</v>
      </c>
      <c r="C17" s="239">
        <v>77.2</v>
      </c>
      <c r="D17" s="373" t="s">
        <v>163</v>
      </c>
      <c r="E17" s="374"/>
    </row>
    <row r="18" spans="1:5" ht="19.5" customHeight="1">
      <c r="A18" s="129" t="s">
        <v>125</v>
      </c>
      <c r="B18" s="296">
        <v>67</v>
      </c>
      <c r="C18" s="295">
        <v>129</v>
      </c>
      <c r="D18" s="284">
        <f>ROUND(C18/B18*100,1)</f>
        <v>192.5</v>
      </c>
      <c r="E18" s="301">
        <f>C18-B18</f>
        <v>62</v>
      </c>
    </row>
    <row r="19" spans="1:6" ht="35.25" customHeight="1">
      <c r="A19" s="128" t="s">
        <v>124</v>
      </c>
      <c r="B19" s="286">
        <v>16.247</v>
      </c>
      <c r="C19" s="302">
        <v>16.666</v>
      </c>
      <c r="D19" s="284">
        <f aca="true" t="shared" si="0" ref="D19:D24">ROUND(C19/B19*100,1)</f>
        <v>102.6</v>
      </c>
      <c r="E19" s="285">
        <f aca="true" t="shared" si="1" ref="E19:E24">C19-B19</f>
        <v>0.4190000000000005</v>
      </c>
      <c r="F19" s="6"/>
    </row>
    <row r="20" spans="1:6" ht="18.75" customHeight="1">
      <c r="A20" s="175" t="s">
        <v>127</v>
      </c>
      <c r="B20" s="303">
        <v>16.226</v>
      </c>
      <c r="C20" s="303">
        <v>16.604</v>
      </c>
      <c r="D20" s="284">
        <f t="shared" si="0"/>
        <v>102.3</v>
      </c>
      <c r="E20" s="285">
        <f t="shared" si="1"/>
        <v>0.3780000000000001</v>
      </c>
      <c r="F20" s="6"/>
    </row>
    <row r="21" spans="1:6" ht="35.25" customHeight="1">
      <c r="A21" s="130" t="s">
        <v>128</v>
      </c>
      <c r="B21" s="286">
        <v>111.76</v>
      </c>
      <c r="C21" s="302">
        <v>164.864</v>
      </c>
      <c r="D21" s="284">
        <f t="shared" si="0"/>
        <v>147.5</v>
      </c>
      <c r="E21" s="285">
        <f t="shared" si="1"/>
        <v>53.104</v>
      </c>
      <c r="F21" s="6"/>
    </row>
    <row r="22" spans="1:6" ht="19.5" customHeight="1">
      <c r="A22" s="175" t="s">
        <v>127</v>
      </c>
      <c r="B22" s="230">
        <v>33.189</v>
      </c>
      <c r="C22" s="230">
        <v>29.414</v>
      </c>
      <c r="D22" s="284">
        <f t="shared" si="0"/>
        <v>88.6</v>
      </c>
      <c r="E22" s="285">
        <f t="shared" si="1"/>
        <v>-3.7749999999999986</v>
      </c>
      <c r="F22" s="6"/>
    </row>
    <row r="23" spans="1:6" ht="18" customHeight="1">
      <c r="A23" s="130" t="s">
        <v>126</v>
      </c>
      <c r="B23" s="286">
        <v>24.254</v>
      </c>
      <c r="C23" s="302">
        <v>22.81</v>
      </c>
      <c r="D23" s="284">
        <f t="shared" si="0"/>
        <v>94</v>
      </c>
      <c r="E23" s="285">
        <f t="shared" si="1"/>
        <v>-1.4440000000000026</v>
      </c>
      <c r="F23" s="6"/>
    </row>
    <row r="24" spans="1:6" ht="19.5" customHeight="1">
      <c r="A24" s="130" t="s">
        <v>129</v>
      </c>
      <c r="B24" s="304">
        <v>1.814</v>
      </c>
      <c r="C24" s="304">
        <v>1.2</v>
      </c>
      <c r="D24" s="284">
        <f t="shared" si="0"/>
        <v>66.2</v>
      </c>
      <c r="E24" s="285">
        <f t="shared" si="1"/>
        <v>-0.6140000000000001</v>
      </c>
      <c r="F24" s="6"/>
    </row>
    <row r="25" spans="1:6" ht="18" customHeight="1">
      <c r="A25" s="168" t="s">
        <v>130</v>
      </c>
      <c r="B25" s="239">
        <v>5.1</v>
      </c>
      <c r="C25" s="239">
        <v>3.8</v>
      </c>
      <c r="D25" s="375" t="s">
        <v>164</v>
      </c>
      <c r="E25" s="376"/>
      <c r="F25" s="6"/>
    </row>
    <row r="26" spans="1:6" ht="35.25" customHeight="1">
      <c r="A26" s="130" t="s">
        <v>131</v>
      </c>
      <c r="B26" s="300">
        <v>29.4</v>
      </c>
      <c r="C26" s="305">
        <v>28.1</v>
      </c>
      <c r="D26" s="375" t="s">
        <v>164</v>
      </c>
      <c r="E26" s="376"/>
      <c r="F26" s="6"/>
    </row>
    <row r="27" spans="1:6" ht="34.5">
      <c r="A27" s="128" t="s">
        <v>122</v>
      </c>
      <c r="B27" s="280">
        <v>6.354</v>
      </c>
      <c r="C27" s="280">
        <v>6.464</v>
      </c>
      <c r="D27" s="281">
        <f>ROUND(C27/B27*100,1)</f>
        <v>101.7</v>
      </c>
      <c r="E27" s="287">
        <f>C27-B27</f>
        <v>0.11000000000000032</v>
      </c>
      <c r="F27" s="7"/>
    </row>
    <row r="28" spans="1:11" ht="19.5" customHeight="1">
      <c r="A28" s="128" t="s">
        <v>123</v>
      </c>
      <c r="B28" s="286">
        <v>29.352</v>
      </c>
      <c r="C28" s="286">
        <v>29.768</v>
      </c>
      <c r="D28" s="281">
        <f>ROUND(C28/B28*100,1)</f>
        <v>101.4</v>
      </c>
      <c r="E28" s="287">
        <f>C28-B28</f>
        <v>0.41600000000000037</v>
      </c>
      <c r="F28" s="7"/>
      <c r="K28" s="6"/>
    </row>
    <row r="29" spans="1:6" ht="20.25" customHeight="1">
      <c r="A29" s="176" t="s">
        <v>132</v>
      </c>
      <c r="B29" s="306">
        <v>28.695</v>
      </c>
      <c r="C29" s="306">
        <v>29.003</v>
      </c>
      <c r="D29" s="281">
        <f>ROUND(C29/B29*100,1)</f>
        <v>101.1</v>
      </c>
      <c r="E29" s="287">
        <f>C29-B29</f>
        <v>0.30799999999999983</v>
      </c>
      <c r="F29" s="7"/>
    </row>
    <row r="30" spans="1:6" ht="20.25" customHeight="1">
      <c r="A30" s="168" t="s">
        <v>133</v>
      </c>
      <c r="B30" s="306">
        <v>21.695</v>
      </c>
      <c r="C30" s="306">
        <v>21.98</v>
      </c>
      <c r="D30" s="281">
        <f>ROUND(C30/B30*100,1)</f>
        <v>101.3</v>
      </c>
      <c r="E30" s="287">
        <f>C30-B30</f>
        <v>0.28500000000000014</v>
      </c>
      <c r="F30" s="7"/>
    </row>
    <row r="31" spans="1:6" ht="20.25" customHeight="1">
      <c r="A31" s="174" t="s">
        <v>134</v>
      </c>
      <c r="B31" s="306">
        <v>73.9</v>
      </c>
      <c r="C31" s="306">
        <v>73.8</v>
      </c>
      <c r="D31" s="375" t="s">
        <v>165</v>
      </c>
      <c r="E31" s="376"/>
      <c r="F31" s="7"/>
    </row>
    <row r="32" spans="1:5" ht="9" customHeight="1">
      <c r="A32" s="388" t="s">
        <v>98</v>
      </c>
      <c r="B32" s="389"/>
      <c r="C32" s="389"/>
      <c r="D32" s="389"/>
      <c r="E32" s="390"/>
    </row>
    <row r="33" spans="1:5" ht="14.25" customHeight="1">
      <c r="A33" s="388"/>
      <c r="B33" s="389"/>
      <c r="C33" s="389"/>
      <c r="D33" s="389"/>
      <c r="E33" s="390"/>
    </row>
    <row r="34" spans="1:5" ht="12.75" customHeight="1">
      <c r="A34" s="391" t="s">
        <v>0</v>
      </c>
      <c r="B34" s="392" t="s">
        <v>158</v>
      </c>
      <c r="C34" s="392" t="s">
        <v>159</v>
      </c>
      <c r="D34" s="393" t="s">
        <v>1</v>
      </c>
      <c r="E34" s="394"/>
    </row>
    <row r="35" spans="1:5" ht="32.25" customHeight="1">
      <c r="A35" s="391"/>
      <c r="B35" s="392"/>
      <c r="C35" s="392"/>
      <c r="D35" s="278" t="s">
        <v>2</v>
      </c>
      <c r="E35" s="307" t="s">
        <v>5</v>
      </c>
    </row>
    <row r="36" spans="1:8" ht="18" customHeight="1">
      <c r="A36" s="128" t="s">
        <v>135</v>
      </c>
      <c r="B36" s="286">
        <v>11.743</v>
      </c>
      <c r="C36" s="280">
        <v>9.947</v>
      </c>
      <c r="D36" s="281">
        <f aca="true" t="shared" si="2" ref="D36:D41">ROUND(C36/B36*100,1)</f>
        <v>84.7</v>
      </c>
      <c r="E36" s="282">
        <f>C36-B36</f>
        <v>-1.7960000000000012</v>
      </c>
      <c r="G36" s="8"/>
      <c r="H36" s="8"/>
    </row>
    <row r="37" spans="1:5" ht="18">
      <c r="A37" s="128" t="s">
        <v>136</v>
      </c>
      <c r="B37" s="286">
        <v>8.498</v>
      </c>
      <c r="C37" s="280">
        <v>7.672</v>
      </c>
      <c r="D37" s="281">
        <f t="shared" si="2"/>
        <v>90.3</v>
      </c>
      <c r="E37" s="287">
        <f>C37-B37</f>
        <v>-0.8259999999999996</v>
      </c>
    </row>
    <row r="38" spans="1:5" ht="38.25" customHeight="1">
      <c r="A38" s="128" t="s">
        <v>137</v>
      </c>
      <c r="B38" s="308">
        <v>2756</v>
      </c>
      <c r="C38" s="309">
        <v>3587</v>
      </c>
      <c r="D38" s="284">
        <f t="shared" si="2"/>
        <v>130.2</v>
      </c>
      <c r="E38" s="310" t="s">
        <v>166</v>
      </c>
    </row>
    <row r="39" spans="1:5" ht="21" customHeight="1">
      <c r="A39" s="128" t="s">
        <v>138</v>
      </c>
      <c r="B39" s="280">
        <v>2.179</v>
      </c>
      <c r="C39" s="280">
        <v>4.153</v>
      </c>
      <c r="D39" s="281">
        <f t="shared" si="2"/>
        <v>190.6</v>
      </c>
      <c r="E39" s="287">
        <f>C39-B39</f>
        <v>1.9739999999999998</v>
      </c>
    </row>
    <row r="40" spans="1:5" ht="34.5">
      <c r="A40" s="128" t="s">
        <v>139</v>
      </c>
      <c r="B40" s="311" t="s">
        <v>108</v>
      </c>
      <c r="C40" s="280">
        <v>0.885</v>
      </c>
      <c r="D40" s="311" t="s">
        <v>108</v>
      </c>
      <c r="E40" s="312" t="s">
        <v>108</v>
      </c>
    </row>
    <row r="41" spans="1:10" ht="37.5" customHeight="1">
      <c r="A41" s="131" t="s">
        <v>101</v>
      </c>
      <c r="B41" s="309">
        <v>5147</v>
      </c>
      <c r="C41" s="309">
        <v>7628</v>
      </c>
      <c r="D41" s="313">
        <f t="shared" si="2"/>
        <v>148.2</v>
      </c>
      <c r="E41" s="310" t="s">
        <v>167</v>
      </c>
      <c r="G41" s="7"/>
      <c r="I41" s="7"/>
      <c r="J41" s="9"/>
    </row>
    <row r="42" spans="1:5" ht="19.5" customHeight="1" thickBot="1">
      <c r="A42" s="132" t="s">
        <v>140</v>
      </c>
      <c r="B42" s="314">
        <v>5</v>
      </c>
      <c r="C42" s="314">
        <f>C36/C39</f>
        <v>2.39513604623164</v>
      </c>
      <c r="D42" s="395" t="s">
        <v>151</v>
      </c>
      <c r="E42" s="396"/>
    </row>
    <row r="43" spans="1:5" ht="33" customHeight="1">
      <c r="A43" s="387"/>
      <c r="B43" s="387"/>
      <c r="C43" s="387"/>
      <c r="D43" s="387"/>
      <c r="E43" s="387"/>
    </row>
  </sheetData>
  <sheetProtection/>
  <mergeCells count="21">
    <mergeCell ref="A43:E43"/>
    <mergeCell ref="A32:E33"/>
    <mergeCell ref="A34:A35"/>
    <mergeCell ref="B34:B35"/>
    <mergeCell ref="C34:C35"/>
    <mergeCell ref="D34:E34"/>
    <mergeCell ref="D42:E42"/>
    <mergeCell ref="D9:E9"/>
    <mergeCell ref="A1:E1"/>
    <mergeCell ref="A2:E2"/>
    <mergeCell ref="A3:A4"/>
    <mergeCell ref="B3:B4"/>
    <mergeCell ref="C3:C4"/>
    <mergeCell ref="D3:E3"/>
    <mergeCell ref="H16:I16"/>
    <mergeCell ref="D13:E13"/>
    <mergeCell ref="D17:E17"/>
    <mergeCell ref="D25:E25"/>
    <mergeCell ref="D26:E26"/>
    <mergeCell ref="D31:E31"/>
    <mergeCell ref="D15:E15"/>
  </mergeCells>
  <printOptions horizontalCentered="1"/>
  <pageMargins left="0" right="0" top="0.3937007874015748" bottom="0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44"/>
  <sheetViews>
    <sheetView tabSelected="1" view="pageBreakPreview" zoomScale="68" zoomScaleNormal="75" zoomScaleSheetLayoutView="68" zoomScalePageLayoutView="0" workbookViewId="0" topLeftCell="A1">
      <pane xSplit="1" ySplit="7" topLeftCell="B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H10" sqref="AH10:AH33"/>
    </sheetView>
  </sheetViews>
  <sheetFormatPr defaultColWidth="9.140625" defaultRowHeight="15"/>
  <cols>
    <col min="1" max="1" width="26.140625" style="54" customWidth="1"/>
    <col min="2" max="8" width="9.421875" style="10" customWidth="1"/>
    <col min="9" max="9" width="7.8515625" style="10" customWidth="1"/>
    <col min="10" max="11" width="8.28125" style="10" customWidth="1"/>
    <col min="12" max="20" width="9.421875" style="10" customWidth="1"/>
    <col min="21" max="22" width="7.8515625" style="10" customWidth="1"/>
    <col min="23" max="24" width="7.7109375" style="10" customWidth="1"/>
    <col min="25" max="25" width="10.00390625" style="10" customWidth="1"/>
    <col min="26" max="26" width="10.28125" style="10" customWidth="1"/>
    <col min="27" max="27" width="9.421875" style="10" customWidth="1"/>
    <col min="28" max="28" width="9.28125" style="10" customWidth="1"/>
    <col min="29" max="32" width="9.421875" style="10" customWidth="1"/>
    <col min="33" max="33" width="8.57421875" style="10" customWidth="1"/>
    <col min="34" max="34" width="9.28125" style="10" customWidth="1"/>
    <col min="35" max="35" width="10.140625" style="10" customWidth="1"/>
    <col min="36" max="36" width="9.7109375" style="10" customWidth="1"/>
    <col min="37" max="38" width="8.28125" style="10" customWidth="1"/>
    <col min="39" max="39" width="8.421875" style="10" customWidth="1"/>
    <col min="40" max="40" width="8.28125" style="10" customWidth="1"/>
    <col min="41" max="42" width="8.140625" style="10" customWidth="1"/>
    <col min="43" max="43" width="8.28125" style="10" customWidth="1"/>
    <col min="44" max="44" width="7.140625" style="10" customWidth="1"/>
    <col min="45" max="47" width="9.421875" style="10" customWidth="1"/>
    <col min="48" max="48" width="8.7109375" style="10" customWidth="1"/>
    <col min="49" max="50" width="9.421875" style="10" customWidth="1"/>
    <col min="51" max="51" width="8.421875" style="10" customWidth="1"/>
    <col min="52" max="54" width="9.421875" style="10" customWidth="1"/>
    <col min="55" max="56" width="8.28125" style="10" customWidth="1"/>
    <col min="57" max="58" width="9.421875" style="10" customWidth="1"/>
    <col min="59" max="59" width="9.7109375" style="10" customWidth="1"/>
    <col min="60" max="61" width="8.7109375" style="10" customWidth="1"/>
    <col min="62" max="62" width="9.421875" style="10" customWidth="1"/>
    <col min="63" max="63" width="7.7109375" style="10" customWidth="1"/>
    <col min="64" max="64" width="8.7109375" style="10" customWidth="1"/>
    <col min="65" max="67" width="9.140625" style="10" customWidth="1"/>
    <col min="68" max="16384" width="9.140625" style="10" customWidth="1"/>
  </cols>
  <sheetData>
    <row r="1" spans="1:64" ht="21.75" customHeight="1">
      <c r="A1" s="53"/>
      <c r="B1" s="438" t="s">
        <v>92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3"/>
      <c r="AP1" s="193"/>
      <c r="AQ1" s="193"/>
      <c r="AR1" s="193"/>
      <c r="AS1" s="193"/>
      <c r="AT1" s="193"/>
      <c r="AU1" s="193"/>
      <c r="AW1" s="194"/>
      <c r="AY1" s="194"/>
      <c r="AZ1" s="194"/>
      <c r="BB1" s="195"/>
      <c r="BG1" s="195"/>
      <c r="BH1" s="195"/>
      <c r="BL1" s="195"/>
    </row>
    <row r="2" spans="1:68" ht="21.75" customHeight="1" thickBot="1">
      <c r="A2" s="55"/>
      <c r="B2" s="439" t="s">
        <v>157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7"/>
      <c r="AL2" s="196"/>
      <c r="AM2" s="198"/>
      <c r="AN2" s="199" t="s">
        <v>6</v>
      </c>
      <c r="AO2" s="200"/>
      <c r="AP2" s="200"/>
      <c r="AS2" s="200"/>
      <c r="AT2" s="200"/>
      <c r="AU2" s="200"/>
      <c r="AV2" s="200"/>
      <c r="AW2" s="11"/>
      <c r="AX2" s="11"/>
      <c r="AY2" s="11"/>
      <c r="AZ2" s="11"/>
      <c r="BB2" s="410" t="s">
        <v>102</v>
      </c>
      <c r="BC2" s="410"/>
      <c r="BD2" s="410"/>
      <c r="BE2" s="195"/>
      <c r="BN2" s="410" t="s">
        <v>102</v>
      </c>
      <c r="BO2" s="410"/>
      <c r="BP2" s="410"/>
    </row>
    <row r="3" spans="1:68" s="118" customFormat="1" ht="15.75" customHeight="1">
      <c r="A3" s="423"/>
      <c r="B3" s="426" t="s">
        <v>7</v>
      </c>
      <c r="C3" s="411"/>
      <c r="D3" s="411"/>
      <c r="E3" s="411"/>
      <c r="F3" s="397" t="s">
        <v>8</v>
      </c>
      <c r="G3" s="430"/>
      <c r="H3" s="430"/>
      <c r="I3" s="431"/>
      <c r="J3" s="397" t="s">
        <v>9</v>
      </c>
      <c r="K3" s="430"/>
      <c r="L3" s="430"/>
      <c r="M3" s="431"/>
      <c r="N3" s="397" t="s">
        <v>95</v>
      </c>
      <c r="O3" s="430"/>
      <c r="P3" s="430"/>
      <c r="Q3" s="431"/>
      <c r="R3" s="397" t="s">
        <v>106</v>
      </c>
      <c r="S3" s="398"/>
      <c r="T3" s="399"/>
      <c r="U3" s="411" t="s">
        <v>10</v>
      </c>
      <c r="V3" s="411"/>
      <c r="W3" s="411"/>
      <c r="X3" s="411"/>
      <c r="Y3" s="411" t="s">
        <v>94</v>
      </c>
      <c r="Z3" s="411"/>
      <c r="AA3" s="411"/>
      <c r="AB3" s="411"/>
      <c r="AC3" s="411" t="s">
        <v>11</v>
      </c>
      <c r="AD3" s="411"/>
      <c r="AE3" s="411"/>
      <c r="AF3" s="411"/>
      <c r="AG3" s="411" t="s">
        <v>12</v>
      </c>
      <c r="AH3" s="411"/>
      <c r="AI3" s="411"/>
      <c r="AJ3" s="411"/>
      <c r="AK3" s="411" t="s">
        <v>13</v>
      </c>
      <c r="AL3" s="411"/>
      <c r="AM3" s="411"/>
      <c r="AN3" s="411"/>
      <c r="AO3" s="419" t="s">
        <v>14</v>
      </c>
      <c r="AP3" s="419"/>
      <c r="AQ3" s="419"/>
      <c r="AR3" s="419"/>
      <c r="AS3" s="411" t="s">
        <v>15</v>
      </c>
      <c r="AT3" s="411"/>
      <c r="AU3" s="411"/>
      <c r="AV3" s="411"/>
      <c r="AW3" s="411" t="s">
        <v>16</v>
      </c>
      <c r="AX3" s="411"/>
      <c r="AY3" s="411"/>
      <c r="AZ3" s="411"/>
      <c r="BA3" s="411" t="s">
        <v>17</v>
      </c>
      <c r="BB3" s="411"/>
      <c r="BC3" s="411"/>
      <c r="BD3" s="411"/>
      <c r="BE3" s="411" t="s">
        <v>160</v>
      </c>
      <c r="BF3" s="411"/>
      <c r="BG3" s="411"/>
      <c r="BH3" s="411" t="s">
        <v>100</v>
      </c>
      <c r="BI3" s="412"/>
      <c r="BJ3" s="412"/>
      <c r="BK3" s="412"/>
      <c r="BL3" s="412"/>
      <c r="BM3" s="414" t="s">
        <v>101</v>
      </c>
      <c r="BN3" s="414"/>
      <c r="BO3" s="414"/>
      <c r="BP3" s="415"/>
    </row>
    <row r="4" spans="1:68" s="118" customFormat="1" ht="38.25" customHeight="1">
      <c r="A4" s="424"/>
      <c r="B4" s="427"/>
      <c r="C4" s="418"/>
      <c r="D4" s="418"/>
      <c r="E4" s="418"/>
      <c r="F4" s="432"/>
      <c r="G4" s="433"/>
      <c r="H4" s="433"/>
      <c r="I4" s="434"/>
      <c r="J4" s="432"/>
      <c r="K4" s="433"/>
      <c r="L4" s="433"/>
      <c r="M4" s="434"/>
      <c r="N4" s="432"/>
      <c r="O4" s="433"/>
      <c r="P4" s="433"/>
      <c r="Q4" s="434"/>
      <c r="R4" s="400"/>
      <c r="S4" s="401"/>
      <c r="T4" s="402"/>
      <c r="U4" s="418"/>
      <c r="V4" s="418"/>
      <c r="W4" s="418"/>
      <c r="X4" s="418"/>
      <c r="Y4" s="418"/>
      <c r="Z4" s="418"/>
      <c r="AA4" s="418"/>
      <c r="AB4" s="418"/>
      <c r="AC4" s="418" t="s">
        <v>105</v>
      </c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20"/>
      <c r="AP4" s="420"/>
      <c r="AQ4" s="420"/>
      <c r="AR4" s="420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3"/>
      <c r="BI4" s="413"/>
      <c r="BJ4" s="413"/>
      <c r="BK4" s="413"/>
      <c r="BL4" s="413"/>
      <c r="BM4" s="416"/>
      <c r="BN4" s="416"/>
      <c r="BO4" s="416"/>
      <c r="BP4" s="417"/>
    </row>
    <row r="5" spans="1:68" s="118" customFormat="1" ht="34.5" customHeight="1">
      <c r="A5" s="424"/>
      <c r="B5" s="428"/>
      <c r="C5" s="429"/>
      <c r="D5" s="429"/>
      <c r="E5" s="429"/>
      <c r="F5" s="432"/>
      <c r="G5" s="433"/>
      <c r="H5" s="433"/>
      <c r="I5" s="434"/>
      <c r="J5" s="435"/>
      <c r="K5" s="436"/>
      <c r="L5" s="436"/>
      <c r="M5" s="437"/>
      <c r="N5" s="435"/>
      <c r="O5" s="436"/>
      <c r="P5" s="436"/>
      <c r="Q5" s="437"/>
      <c r="R5" s="403"/>
      <c r="S5" s="404"/>
      <c r="T5" s="405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20"/>
      <c r="AP5" s="420"/>
      <c r="AQ5" s="420"/>
      <c r="AR5" s="420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06" t="s">
        <v>99</v>
      </c>
      <c r="BI5" s="406"/>
      <c r="BJ5" s="406"/>
      <c r="BK5" s="406"/>
      <c r="BL5" s="202" t="s">
        <v>103</v>
      </c>
      <c r="BM5" s="416"/>
      <c r="BN5" s="416"/>
      <c r="BO5" s="416"/>
      <c r="BP5" s="417"/>
    </row>
    <row r="6" spans="1:68" s="118" customFormat="1" ht="48" customHeight="1">
      <c r="A6" s="424"/>
      <c r="B6" s="440">
        <v>2018</v>
      </c>
      <c r="C6" s="407">
        <v>2019</v>
      </c>
      <c r="D6" s="406" t="s">
        <v>18</v>
      </c>
      <c r="E6" s="406"/>
      <c r="F6" s="407">
        <v>2018</v>
      </c>
      <c r="G6" s="407">
        <v>2019</v>
      </c>
      <c r="H6" s="406" t="s">
        <v>18</v>
      </c>
      <c r="I6" s="406"/>
      <c r="J6" s="407">
        <v>2018</v>
      </c>
      <c r="K6" s="407">
        <v>2019</v>
      </c>
      <c r="L6" s="421" t="s">
        <v>18</v>
      </c>
      <c r="M6" s="422"/>
      <c r="N6" s="407">
        <v>2018</v>
      </c>
      <c r="O6" s="407">
        <v>2019</v>
      </c>
      <c r="P6" s="406" t="s">
        <v>18</v>
      </c>
      <c r="Q6" s="406"/>
      <c r="R6" s="406">
        <v>2018</v>
      </c>
      <c r="S6" s="407">
        <v>2019</v>
      </c>
      <c r="T6" s="407" t="s">
        <v>107</v>
      </c>
      <c r="U6" s="406">
        <v>2018</v>
      </c>
      <c r="V6" s="406">
        <v>2019</v>
      </c>
      <c r="W6" s="406" t="s">
        <v>18</v>
      </c>
      <c r="X6" s="406"/>
      <c r="Y6" s="406">
        <v>2018</v>
      </c>
      <c r="Z6" s="406">
        <v>2019</v>
      </c>
      <c r="AA6" s="406" t="s">
        <v>18</v>
      </c>
      <c r="AB6" s="406"/>
      <c r="AC6" s="406">
        <v>2018</v>
      </c>
      <c r="AD6" s="406">
        <v>2019</v>
      </c>
      <c r="AE6" s="406" t="s">
        <v>18</v>
      </c>
      <c r="AF6" s="406"/>
      <c r="AG6" s="406">
        <v>2018</v>
      </c>
      <c r="AH6" s="406">
        <v>2019</v>
      </c>
      <c r="AI6" s="406" t="s">
        <v>18</v>
      </c>
      <c r="AJ6" s="406"/>
      <c r="AK6" s="406">
        <v>2018</v>
      </c>
      <c r="AL6" s="406">
        <v>2019</v>
      </c>
      <c r="AM6" s="406" t="s">
        <v>18</v>
      </c>
      <c r="AN6" s="406"/>
      <c r="AO6" s="406">
        <v>2018</v>
      </c>
      <c r="AP6" s="406">
        <v>2019</v>
      </c>
      <c r="AQ6" s="406" t="s">
        <v>18</v>
      </c>
      <c r="AR6" s="406"/>
      <c r="AS6" s="406" t="s">
        <v>19</v>
      </c>
      <c r="AT6" s="406"/>
      <c r="AU6" s="406" t="s">
        <v>18</v>
      </c>
      <c r="AV6" s="406"/>
      <c r="AW6" s="406">
        <v>2018</v>
      </c>
      <c r="AX6" s="406">
        <v>2019</v>
      </c>
      <c r="AY6" s="406" t="s">
        <v>18</v>
      </c>
      <c r="AZ6" s="406"/>
      <c r="BA6" s="406">
        <v>2018</v>
      </c>
      <c r="BB6" s="406">
        <v>2019</v>
      </c>
      <c r="BC6" s="406" t="s">
        <v>18</v>
      </c>
      <c r="BD6" s="406"/>
      <c r="BE6" s="406">
        <v>2018</v>
      </c>
      <c r="BF6" s="406">
        <v>2019</v>
      </c>
      <c r="BG6" s="406" t="s">
        <v>2</v>
      </c>
      <c r="BH6" s="406">
        <v>2018</v>
      </c>
      <c r="BI6" s="406">
        <v>2019</v>
      </c>
      <c r="BJ6" s="406" t="s">
        <v>18</v>
      </c>
      <c r="BK6" s="406"/>
      <c r="BL6" s="406">
        <v>2019</v>
      </c>
      <c r="BM6" s="406">
        <v>2018</v>
      </c>
      <c r="BN6" s="406">
        <v>2019</v>
      </c>
      <c r="BO6" s="406" t="s">
        <v>18</v>
      </c>
      <c r="BP6" s="409"/>
    </row>
    <row r="7" spans="1:68" s="119" customFormat="1" ht="18" customHeight="1">
      <c r="A7" s="425"/>
      <c r="B7" s="441"/>
      <c r="C7" s="408"/>
      <c r="D7" s="201" t="s">
        <v>2</v>
      </c>
      <c r="E7" s="201" t="s">
        <v>20</v>
      </c>
      <c r="F7" s="408"/>
      <c r="G7" s="408"/>
      <c r="H7" s="201" t="s">
        <v>2</v>
      </c>
      <c r="I7" s="201" t="s">
        <v>20</v>
      </c>
      <c r="J7" s="408"/>
      <c r="K7" s="408"/>
      <c r="L7" s="201" t="s">
        <v>2</v>
      </c>
      <c r="M7" s="201" t="s">
        <v>20</v>
      </c>
      <c r="N7" s="408"/>
      <c r="O7" s="408"/>
      <c r="P7" s="201" t="s">
        <v>2</v>
      </c>
      <c r="Q7" s="201" t="s">
        <v>20</v>
      </c>
      <c r="R7" s="406"/>
      <c r="S7" s="408"/>
      <c r="T7" s="408"/>
      <c r="U7" s="406"/>
      <c r="V7" s="406"/>
      <c r="W7" s="201" t="s">
        <v>2</v>
      </c>
      <c r="X7" s="201" t="s">
        <v>20</v>
      </c>
      <c r="Y7" s="406"/>
      <c r="Z7" s="406"/>
      <c r="AA7" s="201" t="s">
        <v>2</v>
      </c>
      <c r="AB7" s="201" t="s">
        <v>20</v>
      </c>
      <c r="AC7" s="406"/>
      <c r="AD7" s="406"/>
      <c r="AE7" s="201" t="s">
        <v>2</v>
      </c>
      <c r="AF7" s="201" t="s">
        <v>20</v>
      </c>
      <c r="AG7" s="406"/>
      <c r="AH7" s="406"/>
      <c r="AI7" s="201" t="s">
        <v>2</v>
      </c>
      <c r="AJ7" s="201" t="s">
        <v>20</v>
      </c>
      <c r="AK7" s="406"/>
      <c r="AL7" s="406"/>
      <c r="AM7" s="201" t="s">
        <v>2</v>
      </c>
      <c r="AN7" s="201" t="s">
        <v>20</v>
      </c>
      <c r="AO7" s="406"/>
      <c r="AP7" s="406"/>
      <c r="AQ7" s="201" t="s">
        <v>2</v>
      </c>
      <c r="AR7" s="201" t="s">
        <v>20</v>
      </c>
      <c r="AS7" s="201">
        <v>2018</v>
      </c>
      <c r="AT7" s="201">
        <v>2019</v>
      </c>
      <c r="AU7" s="201" t="s">
        <v>2</v>
      </c>
      <c r="AV7" s="201" t="s">
        <v>20</v>
      </c>
      <c r="AW7" s="406"/>
      <c r="AX7" s="406"/>
      <c r="AY7" s="201" t="s">
        <v>2</v>
      </c>
      <c r="AZ7" s="201" t="s">
        <v>20</v>
      </c>
      <c r="BA7" s="406"/>
      <c r="BB7" s="406"/>
      <c r="BC7" s="201" t="s">
        <v>2</v>
      </c>
      <c r="BD7" s="201" t="s">
        <v>20</v>
      </c>
      <c r="BE7" s="406"/>
      <c r="BF7" s="406"/>
      <c r="BG7" s="406"/>
      <c r="BH7" s="406"/>
      <c r="BI7" s="406"/>
      <c r="BJ7" s="201" t="s">
        <v>2</v>
      </c>
      <c r="BK7" s="201" t="s">
        <v>20</v>
      </c>
      <c r="BL7" s="406"/>
      <c r="BM7" s="406"/>
      <c r="BN7" s="406"/>
      <c r="BO7" s="201" t="s">
        <v>2</v>
      </c>
      <c r="BP7" s="203" t="s">
        <v>20</v>
      </c>
    </row>
    <row r="8" spans="1:68" s="119" customFormat="1" ht="18" customHeight="1" thickBot="1">
      <c r="A8" s="141" t="s">
        <v>21</v>
      </c>
      <c r="B8" s="204">
        <v>1</v>
      </c>
      <c r="C8" s="205">
        <v>2</v>
      </c>
      <c r="D8" s="205">
        <v>3</v>
      </c>
      <c r="E8" s="205">
        <v>4</v>
      </c>
      <c r="F8" s="205">
        <v>5</v>
      </c>
      <c r="G8" s="205">
        <v>6</v>
      </c>
      <c r="H8" s="205">
        <v>7</v>
      </c>
      <c r="I8" s="205">
        <v>8</v>
      </c>
      <c r="J8" s="205">
        <v>9</v>
      </c>
      <c r="K8" s="205">
        <v>10</v>
      </c>
      <c r="L8" s="205">
        <v>11</v>
      </c>
      <c r="M8" s="205">
        <v>12</v>
      </c>
      <c r="N8" s="205">
        <v>13</v>
      </c>
      <c r="O8" s="205">
        <v>14</v>
      </c>
      <c r="P8" s="205">
        <v>15</v>
      </c>
      <c r="Q8" s="205">
        <v>16</v>
      </c>
      <c r="R8" s="205">
        <v>17</v>
      </c>
      <c r="S8" s="205">
        <v>18</v>
      </c>
      <c r="T8" s="205">
        <v>19</v>
      </c>
      <c r="U8" s="205">
        <v>20</v>
      </c>
      <c r="V8" s="205">
        <v>21</v>
      </c>
      <c r="W8" s="205">
        <v>22</v>
      </c>
      <c r="X8" s="205">
        <v>23</v>
      </c>
      <c r="Y8" s="205">
        <v>24</v>
      </c>
      <c r="Z8" s="205">
        <v>25</v>
      </c>
      <c r="AA8" s="205">
        <v>26</v>
      </c>
      <c r="AB8" s="205">
        <v>27</v>
      </c>
      <c r="AC8" s="205">
        <v>28</v>
      </c>
      <c r="AD8" s="205">
        <v>29</v>
      </c>
      <c r="AE8" s="205">
        <v>30</v>
      </c>
      <c r="AF8" s="205">
        <v>31</v>
      </c>
      <c r="AG8" s="205">
        <v>32</v>
      </c>
      <c r="AH8" s="205">
        <v>33</v>
      </c>
      <c r="AI8" s="205">
        <v>34</v>
      </c>
      <c r="AJ8" s="205">
        <v>35</v>
      </c>
      <c r="AK8" s="205">
        <v>36</v>
      </c>
      <c r="AL8" s="205">
        <v>37</v>
      </c>
      <c r="AM8" s="205">
        <v>38</v>
      </c>
      <c r="AN8" s="205">
        <v>39</v>
      </c>
      <c r="AO8" s="205">
        <v>40</v>
      </c>
      <c r="AP8" s="205">
        <v>41</v>
      </c>
      <c r="AQ8" s="205">
        <v>42</v>
      </c>
      <c r="AR8" s="205">
        <v>43</v>
      </c>
      <c r="AS8" s="205">
        <v>44</v>
      </c>
      <c r="AT8" s="205">
        <v>45</v>
      </c>
      <c r="AU8" s="205">
        <v>46</v>
      </c>
      <c r="AV8" s="205">
        <v>47</v>
      </c>
      <c r="AW8" s="205">
        <v>48</v>
      </c>
      <c r="AX8" s="205">
        <v>49</v>
      </c>
      <c r="AY8" s="205">
        <v>50</v>
      </c>
      <c r="AZ8" s="205">
        <v>51</v>
      </c>
      <c r="BA8" s="205">
        <v>52</v>
      </c>
      <c r="BB8" s="205">
        <v>53</v>
      </c>
      <c r="BC8" s="205">
        <v>54</v>
      </c>
      <c r="BD8" s="205">
        <v>55</v>
      </c>
      <c r="BE8" s="205">
        <v>56</v>
      </c>
      <c r="BF8" s="205">
        <v>57</v>
      </c>
      <c r="BG8" s="205">
        <v>58</v>
      </c>
      <c r="BH8" s="205">
        <v>59</v>
      </c>
      <c r="BI8" s="205">
        <v>60</v>
      </c>
      <c r="BJ8" s="205">
        <v>61</v>
      </c>
      <c r="BK8" s="205">
        <v>62</v>
      </c>
      <c r="BL8" s="205">
        <v>63</v>
      </c>
      <c r="BM8" s="205">
        <v>64</v>
      </c>
      <c r="BN8" s="205">
        <v>65</v>
      </c>
      <c r="BO8" s="205">
        <v>66</v>
      </c>
      <c r="BP8" s="206">
        <v>67</v>
      </c>
    </row>
    <row r="9" spans="1:68" s="99" customFormat="1" ht="22.5" customHeight="1" thickBot="1">
      <c r="A9" s="142" t="s">
        <v>67</v>
      </c>
      <c r="B9" s="207">
        <v>35269</v>
      </c>
      <c r="C9" s="208">
        <v>31567</v>
      </c>
      <c r="D9" s="209">
        <v>89.50353001219202</v>
      </c>
      <c r="E9" s="208">
        <v>-3702</v>
      </c>
      <c r="F9" s="208">
        <v>23509</v>
      </c>
      <c r="G9" s="208">
        <v>20744</v>
      </c>
      <c r="H9" s="209">
        <v>88.23854693946998</v>
      </c>
      <c r="I9" s="208">
        <v>-2765</v>
      </c>
      <c r="J9" s="208">
        <v>22338</v>
      </c>
      <c r="K9" s="208">
        <v>22891</v>
      </c>
      <c r="L9" s="209">
        <v>102.47560211299131</v>
      </c>
      <c r="M9" s="208">
        <v>553</v>
      </c>
      <c r="N9" s="208">
        <v>9169</v>
      </c>
      <c r="O9" s="208">
        <v>10127</v>
      </c>
      <c r="P9" s="210">
        <v>110.44824953648163</v>
      </c>
      <c r="Q9" s="211">
        <v>958</v>
      </c>
      <c r="R9" s="210">
        <v>41</v>
      </c>
      <c r="S9" s="210">
        <v>44.2</v>
      </c>
      <c r="T9" s="210">
        <v>3.200000000000003</v>
      </c>
      <c r="U9" s="208">
        <v>8894</v>
      </c>
      <c r="V9" s="208">
        <v>7738</v>
      </c>
      <c r="W9" s="210">
        <v>87.00247357769283</v>
      </c>
      <c r="X9" s="208">
        <v>-1156</v>
      </c>
      <c r="Y9" s="208">
        <v>111760</v>
      </c>
      <c r="Z9" s="208">
        <v>164864</v>
      </c>
      <c r="AA9" s="209">
        <f aca="true" t="shared" si="0" ref="AA9:AA33">Z9/Y9*100</f>
        <v>147.5161059413028</v>
      </c>
      <c r="AB9" s="208">
        <f aca="true" t="shared" si="1" ref="AB9:AB33">Z9-Y9</f>
        <v>53104</v>
      </c>
      <c r="AC9" s="208">
        <v>33189</v>
      </c>
      <c r="AD9" s="208">
        <v>29414</v>
      </c>
      <c r="AE9" s="209">
        <f aca="true" t="shared" si="2" ref="AE9:AE33">AD9/AC9*100</f>
        <v>88.62574949531471</v>
      </c>
      <c r="AF9" s="208">
        <f aca="true" t="shared" si="3" ref="AF9:AF33">AD9-AC9</f>
        <v>-3775</v>
      </c>
      <c r="AG9" s="208">
        <v>39870</v>
      </c>
      <c r="AH9" s="208">
        <v>92742</v>
      </c>
      <c r="AI9" s="209">
        <f aca="true" t="shared" si="4" ref="AI9:AI33">AH9/AG9*100</f>
        <v>232.6109857035365</v>
      </c>
      <c r="AJ9" s="208">
        <f aca="true" t="shared" si="5" ref="AJ9:AJ33">AH9-AG9</f>
        <v>52872</v>
      </c>
      <c r="AK9" s="208">
        <v>16247</v>
      </c>
      <c r="AL9" s="208">
        <v>16666</v>
      </c>
      <c r="AM9" s="209">
        <v>102.5789376500277</v>
      </c>
      <c r="AN9" s="212">
        <v>419</v>
      </c>
      <c r="AO9" s="213">
        <v>6354</v>
      </c>
      <c r="AP9" s="213">
        <v>6464</v>
      </c>
      <c r="AQ9" s="210">
        <v>101.7</v>
      </c>
      <c r="AR9" s="208">
        <v>110</v>
      </c>
      <c r="AS9" s="208">
        <v>29352</v>
      </c>
      <c r="AT9" s="208">
        <v>29768</v>
      </c>
      <c r="AU9" s="210">
        <v>101.4</v>
      </c>
      <c r="AV9" s="208">
        <v>416</v>
      </c>
      <c r="AW9" s="208">
        <v>11743</v>
      </c>
      <c r="AX9" s="208">
        <v>9947</v>
      </c>
      <c r="AY9" s="210">
        <v>84.70578216810014</v>
      </c>
      <c r="AZ9" s="208">
        <v>-1796</v>
      </c>
      <c r="BA9" s="208">
        <v>8498</v>
      </c>
      <c r="BB9" s="208">
        <v>7672</v>
      </c>
      <c r="BC9" s="210">
        <v>90.28006589785832</v>
      </c>
      <c r="BD9" s="208">
        <v>-826</v>
      </c>
      <c r="BE9" s="208">
        <v>2755.94</v>
      </c>
      <c r="BF9" s="208">
        <v>3587.24</v>
      </c>
      <c r="BG9" s="214">
        <v>130.2</v>
      </c>
      <c r="BH9" s="208">
        <v>2179</v>
      </c>
      <c r="BI9" s="208">
        <v>4153</v>
      </c>
      <c r="BJ9" s="210">
        <v>190.5920146856356</v>
      </c>
      <c r="BK9" s="208">
        <v>1974</v>
      </c>
      <c r="BL9" s="208">
        <v>885</v>
      </c>
      <c r="BM9" s="208">
        <v>5146.93</v>
      </c>
      <c r="BN9" s="208">
        <v>7628</v>
      </c>
      <c r="BO9" s="210">
        <v>148.2</v>
      </c>
      <c r="BP9" s="215">
        <v>2481.0699999999997</v>
      </c>
    </row>
    <row r="10" spans="1:68" ht="21.75" customHeight="1">
      <c r="A10" s="94" t="s">
        <v>68</v>
      </c>
      <c r="B10" s="216">
        <v>169</v>
      </c>
      <c r="C10" s="217">
        <v>38</v>
      </c>
      <c r="D10" s="218">
        <v>22.485207100591715</v>
      </c>
      <c r="E10" s="219">
        <v>-131</v>
      </c>
      <c r="F10" s="217">
        <v>124</v>
      </c>
      <c r="G10" s="217">
        <v>0</v>
      </c>
      <c r="H10" s="218">
        <v>0</v>
      </c>
      <c r="I10" s="220">
        <v>-124</v>
      </c>
      <c r="J10" s="217">
        <v>146</v>
      </c>
      <c r="K10" s="217">
        <v>9</v>
      </c>
      <c r="L10" s="218">
        <v>6.164383561643835</v>
      </c>
      <c r="M10" s="220">
        <v>-137</v>
      </c>
      <c r="N10" s="217">
        <v>52</v>
      </c>
      <c r="O10" s="217">
        <v>4</v>
      </c>
      <c r="P10" s="221">
        <v>7.6923076923076925</v>
      </c>
      <c r="Q10" s="219">
        <v>-48</v>
      </c>
      <c r="R10" s="221">
        <v>35.6</v>
      </c>
      <c r="S10" s="221">
        <v>44.4</v>
      </c>
      <c r="T10" s="221">
        <v>8.799999999999997</v>
      </c>
      <c r="U10" s="217">
        <v>74</v>
      </c>
      <c r="V10" s="222">
        <v>3</v>
      </c>
      <c r="W10" s="221">
        <v>4.054054054054054</v>
      </c>
      <c r="X10" s="220">
        <v>-71</v>
      </c>
      <c r="Y10" s="217">
        <v>1083</v>
      </c>
      <c r="Z10" s="217">
        <v>55</v>
      </c>
      <c r="AA10" s="218">
        <f t="shared" si="0"/>
        <v>5.078485687903971</v>
      </c>
      <c r="AB10" s="220">
        <f t="shared" si="1"/>
        <v>-1028</v>
      </c>
      <c r="AC10" s="217">
        <v>162</v>
      </c>
      <c r="AD10" s="217">
        <v>20</v>
      </c>
      <c r="AE10" s="218">
        <f t="shared" si="2"/>
        <v>12.345679012345679</v>
      </c>
      <c r="AF10" s="220">
        <f t="shared" si="3"/>
        <v>-142</v>
      </c>
      <c r="AG10" s="217">
        <v>754</v>
      </c>
      <c r="AH10" s="223">
        <v>18</v>
      </c>
      <c r="AI10" s="218">
        <f t="shared" si="4"/>
        <v>2.3872679045092835</v>
      </c>
      <c r="AJ10" s="220">
        <f t="shared" si="5"/>
        <v>-736</v>
      </c>
      <c r="AK10" s="224">
        <v>46</v>
      </c>
      <c r="AL10" s="224">
        <v>2</v>
      </c>
      <c r="AM10" s="225">
        <v>4.3478260869565215</v>
      </c>
      <c r="AN10" s="226">
        <v>-44</v>
      </c>
      <c r="AO10" s="227">
        <v>60</v>
      </c>
      <c r="AP10" s="227">
        <v>12</v>
      </c>
      <c r="AQ10" s="221">
        <v>20</v>
      </c>
      <c r="AR10" s="220">
        <v>-48</v>
      </c>
      <c r="AS10" s="228">
        <v>185</v>
      </c>
      <c r="AT10" s="217">
        <v>16</v>
      </c>
      <c r="AU10" s="221">
        <v>8.6</v>
      </c>
      <c r="AV10" s="220">
        <v>-169</v>
      </c>
      <c r="AW10" s="217">
        <v>48</v>
      </c>
      <c r="AX10" s="217">
        <v>0</v>
      </c>
      <c r="AY10" s="221">
        <v>0</v>
      </c>
      <c r="AZ10" s="220">
        <v>-48</v>
      </c>
      <c r="BA10" s="217">
        <v>32</v>
      </c>
      <c r="BB10" s="217">
        <v>0</v>
      </c>
      <c r="BC10" s="221">
        <v>0</v>
      </c>
      <c r="BD10" s="220">
        <v>-32</v>
      </c>
      <c r="BE10" s="229">
        <v>3026.470588235294</v>
      </c>
      <c r="BF10" s="217"/>
      <c r="BG10" s="230">
        <v>0</v>
      </c>
      <c r="BH10" s="217">
        <v>13</v>
      </c>
      <c r="BI10" s="217">
        <v>0</v>
      </c>
      <c r="BJ10" s="221">
        <v>0</v>
      </c>
      <c r="BK10" s="220">
        <v>-13</v>
      </c>
      <c r="BL10" s="217"/>
      <c r="BM10" s="217">
        <v>4534</v>
      </c>
      <c r="BN10" s="231">
        <v>0</v>
      </c>
      <c r="BO10" s="232">
        <v>0</v>
      </c>
      <c r="BP10" s="233">
        <v>-4534</v>
      </c>
    </row>
    <row r="11" spans="1:68" ht="21.75" customHeight="1">
      <c r="A11" s="95" t="s">
        <v>69</v>
      </c>
      <c r="B11" s="234">
        <v>433</v>
      </c>
      <c r="C11" s="235">
        <v>377</v>
      </c>
      <c r="D11" s="236">
        <v>87.06697459584296</v>
      </c>
      <c r="E11" s="237">
        <v>-56</v>
      </c>
      <c r="F11" s="235">
        <v>285</v>
      </c>
      <c r="G11" s="235">
        <v>246</v>
      </c>
      <c r="H11" s="236">
        <v>86.31578947368422</v>
      </c>
      <c r="I11" s="238">
        <v>-39</v>
      </c>
      <c r="J11" s="235">
        <v>277</v>
      </c>
      <c r="K11" s="235">
        <v>321</v>
      </c>
      <c r="L11" s="236">
        <v>115.88447653429603</v>
      </c>
      <c r="M11" s="238">
        <v>44</v>
      </c>
      <c r="N11" s="235">
        <v>142</v>
      </c>
      <c r="O11" s="235">
        <v>194</v>
      </c>
      <c r="P11" s="239">
        <v>136.61971830985914</v>
      </c>
      <c r="Q11" s="237">
        <v>52</v>
      </c>
      <c r="R11" s="239">
        <v>51.3</v>
      </c>
      <c r="S11" s="239">
        <v>60.4</v>
      </c>
      <c r="T11" s="239">
        <v>9.100000000000001</v>
      </c>
      <c r="U11" s="235">
        <v>103</v>
      </c>
      <c r="V11" s="240">
        <v>49</v>
      </c>
      <c r="W11" s="239">
        <v>47.57281553398058</v>
      </c>
      <c r="X11" s="238">
        <v>-54</v>
      </c>
      <c r="Y11" s="235">
        <v>1545</v>
      </c>
      <c r="Z11" s="235">
        <v>1952</v>
      </c>
      <c r="AA11" s="236">
        <f t="shared" si="0"/>
        <v>126.34304207119742</v>
      </c>
      <c r="AB11" s="238">
        <f t="shared" si="1"/>
        <v>407</v>
      </c>
      <c r="AC11" s="235">
        <v>410</v>
      </c>
      <c r="AD11" s="235">
        <v>347</v>
      </c>
      <c r="AE11" s="236">
        <f t="shared" si="2"/>
        <v>84.6341463414634</v>
      </c>
      <c r="AF11" s="238">
        <f t="shared" si="3"/>
        <v>-63</v>
      </c>
      <c r="AG11" s="235">
        <v>632</v>
      </c>
      <c r="AH11" s="241">
        <v>1189</v>
      </c>
      <c r="AI11" s="236">
        <f t="shared" si="4"/>
        <v>188.13291139240508</v>
      </c>
      <c r="AJ11" s="238">
        <f t="shared" si="5"/>
        <v>557</v>
      </c>
      <c r="AK11" s="242">
        <v>148</v>
      </c>
      <c r="AL11" s="242">
        <v>148</v>
      </c>
      <c r="AM11" s="243">
        <v>100</v>
      </c>
      <c r="AN11" s="244">
        <v>0</v>
      </c>
      <c r="AO11" s="245">
        <v>80</v>
      </c>
      <c r="AP11" s="245">
        <v>58</v>
      </c>
      <c r="AQ11" s="239">
        <v>72.5</v>
      </c>
      <c r="AR11" s="238">
        <v>-22</v>
      </c>
      <c r="AS11" s="246">
        <v>309</v>
      </c>
      <c r="AT11" s="235">
        <v>348</v>
      </c>
      <c r="AU11" s="239">
        <v>112.6</v>
      </c>
      <c r="AV11" s="238">
        <v>39</v>
      </c>
      <c r="AW11" s="235">
        <v>144</v>
      </c>
      <c r="AX11" s="235">
        <v>128</v>
      </c>
      <c r="AY11" s="239">
        <v>88.88888888888889</v>
      </c>
      <c r="AZ11" s="238">
        <v>-16</v>
      </c>
      <c r="BA11" s="235">
        <v>98</v>
      </c>
      <c r="BB11" s="235">
        <v>83</v>
      </c>
      <c r="BC11" s="239">
        <v>84.6938775510204</v>
      </c>
      <c r="BD11" s="238">
        <v>-15</v>
      </c>
      <c r="BE11" s="247">
        <v>2497.8947368421054</v>
      </c>
      <c r="BF11" s="235">
        <v>2840.9638554216867</v>
      </c>
      <c r="BG11" s="230">
        <v>113.7</v>
      </c>
      <c r="BH11" s="235">
        <v>16</v>
      </c>
      <c r="BI11" s="235">
        <v>29</v>
      </c>
      <c r="BJ11" s="239">
        <v>181.25</v>
      </c>
      <c r="BK11" s="238">
        <v>13</v>
      </c>
      <c r="BL11" s="235">
        <v>11</v>
      </c>
      <c r="BM11" s="235">
        <v>4797.69</v>
      </c>
      <c r="BN11" s="248">
        <v>9169</v>
      </c>
      <c r="BO11" s="249">
        <v>191.1</v>
      </c>
      <c r="BP11" s="250">
        <v>4371.31</v>
      </c>
    </row>
    <row r="12" spans="1:68" ht="21.75" customHeight="1">
      <c r="A12" s="95" t="s">
        <v>97</v>
      </c>
      <c r="B12" s="234">
        <v>2620</v>
      </c>
      <c r="C12" s="235">
        <v>2280</v>
      </c>
      <c r="D12" s="236">
        <v>87.02290076335878</v>
      </c>
      <c r="E12" s="237">
        <v>-340</v>
      </c>
      <c r="F12" s="235">
        <v>1902</v>
      </c>
      <c r="G12" s="235">
        <v>1624</v>
      </c>
      <c r="H12" s="236">
        <v>85.3838065194532</v>
      </c>
      <c r="I12" s="238">
        <v>-278</v>
      </c>
      <c r="J12" s="235">
        <v>1967</v>
      </c>
      <c r="K12" s="235">
        <v>2023</v>
      </c>
      <c r="L12" s="236">
        <v>102.84697508896797</v>
      </c>
      <c r="M12" s="238">
        <v>56</v>
      </c>
      <c r="N12" s="235">
        <v>757</v>
      </c>
      <c r="O12" s="235">
        <v>931</v>
      </c>
      <c r="P12" s="239">
        <v>122.98546895640688</v>
      </c>
      <c r="Q12" s="237">
        <v>174</v>
      </c>
      <c r="R12" s="239">
        <v>38.5</v>
      </c>
      <c r="S12" s="239">
        <v>46</v>
      </c>
      <c r="T12" s="239">
        <v>7.5</v>
      </c>
      <c r="U12" s="235">
        <v>551</v>
      </c>
      <c r="V12" s="240">
        <v>515</v>
      </c>
      <c r="W12" s="239">
        <v>93.46642468239564</v>
      </c>
      <c r="X12" s="238">
        <v>-36</v>
      </c>
      <c r="Y12" s="235">
        <v>6067</v>
      </c>
      <c r="Z12" s="235">
        <v>9414</v>
      </c>
      <c r="AA12" s="236">
        <f t="shared" si="0"/>
        <v>155.1672985000824</v>
      </c>
      <c r="AB12" s="238">
        <f t="shared" si="1"/>
        <v>3347</v>
      </c>
      <c r="AC12" s="235">
        <v>2457</v>
      </c>
      <c r="AD12" s="235">
        <v>2150</v>
      </c>
      <c r="AE12" s="236">
        <f t="shared" si="2"/>
        <v>87.5050875050875</v>
      </c>
      <c r="AF12" s="238">
        <f t="shared" si="3"/>
        <v>-307</v>
      </c>
      <c r="AG12" s="235">
        <v>1989</v>
      </c>
      <c r="AH12" s="241">
        <v>5481</v>
      </c>
      <c r="AI12" s="236">
        <f t="shared" si="4"/>
        <v>275.5656108597285</v>
      </c>
      <c r="AJ12" s="238">
        <f t="shared" si="5"/>
        <v>3492</v>
      </c>
      <c r="AK12" s="242">
        <v>1114</v>
      </c>
      <c r="AL12" s="242">
        <v>1125</v>
      </c>
      <c r="AM12" s="243">
        <v>100.98743267504489</v>
      </c>
      <c r="AN12" s="244">
        <v>11</v>
      </c>
      <c r="AO12" s="245">
        <v>440</v>
      </c>
      <c r="AP12" s="245">
        <v>398</v>
      </c>
      <c r="AQ12" s="239">
        <v>90.5</v>
      </c>
      <c r="AR12" s="238">
        <v>-42</v>
      </c>
      <c r="AS12" s="246">
        <v>2445</v>
      </c>
      <c r="AT12" s="235">
        <v>2501</v>
      </c>
      <c r="AU12" s="239">
        <v>102.3</v>
      </c>
      <c r="AV12" s="238">
        <v>56</v>
      </c>
      <c r="AW12" s="235">
        <v>856</v>
      </c>
      <c r="AX12" s="235">
        <v>733</v>
      </c>
      <c r="AY12" s="239">
        <v>85.63084112149532</v>
      </c>
      <c r="AZ12" s="238">
        <v>-123</v>
      </c>
      <c r="BA12" s="235">
        <v>586</v>
      </c>
      <c r="BB12" s="235">
        <v>578</v>
      </c>
      <c r="BC12" s="239">
        <v>98.63481228668942</v>
      </c>
      <c r="BD12" s="238">
        <v>-8</v>
      </c>
      <c r="BE12" s="247">
        <v>2699.1055456171734</v>
      </c>
      <c r="BF12" s="235">
        <v>3827.536231884058</v>
      </c>
      <c r="BG12" s="230">
        <v>141.8</v>
      </c>
      <c r="BH12" s="235">
        <v>222</v>
      </c>
      <c r="BI12" s="235">
        <v>260</v>
      </c>
      <c r="BJ12" s="239">
        <v>117.11711711711712</v>
      </c>
      <c r="BK12" s="238">
        <v>38</v>
      </c>
      <c r="BL12" s="235">
        <v>56</v>
      </c>
      <c r="BM12" s="235">
        <v>4597.2</v>
      </c>
      <c r="BN12" s="248">
        <v>5798</v>
      </c>
      <c r="BO12" s="249">
        <v>126.1</v>
      </c>
      <c r="BP12" s="250">
        <v>1200.8000000000002</v>
      </c>
    </row>
    <row r="13" spans="1:68" s="54" customFormat="1" ht="21.75" customHeight="1">
      <c r="A13" s="95" t="s">
        <v>70</v>
      </c>
      <c r="B13" s="234">
        <v>152</v>
      </c>
      <c r="C13" s="235">
        <v>51</v>
      </c>
      <c r="D13" s="236">
        <v>33.55263157894737</v>
      </c>
      <c r="E13" s="237">
        <v>-101</v>
      </c>
      <c r="F13" s="235">
        <v>108</v>
      </c>
      <c r="G13" s="235">
        <v>1</v>
      </c>
      <c r="H13" s="236">
        <v>0.9259259259259258</v>
      </c>
      <c r="I13" s="238">
        <v>-107</v>
      </c>
      <c r="J13" s="235">
        <v>98</v>
      </c>
      <c r="K13" s="235">
        <v>6</v>
      </c>
      <c r="L13" s="236">
        <v>6.122448979591836</v>
      </c>
      <c r="M13" s="238">
        <v>-92</v>
      </c>
      <c r="N13" s="235">
        <v>30</v>
      </c>
      <c r="O13" s="235">
        <v>0</v>
      </c>
      <c r="P13" s="239">
        <v>0</v>
      </c>
      <c r="Q13" s="237">
        <v>-30</v>
      </c>
      <c r="R13" s="239">
        <v>30.6</v>
      </c>
      <c r="S13" s="239">
        <v>0</v>
      </c>
      <c r="T13" s="239">
        <v>-30.6</v>
      </c>
      <c r="U13" s="235">
        <v>36</v>
      </c>
      <c r="V13" s="240">
        <v>1</v>
      </c>
      <c r="W13" s="239">
        <v>2.7777777777777777</v>
      </c>
      <c r="X13" s="238">
        <v>-35</v>
      </c>
      <c r="Y13" s="235">
        <v>747</v>
      </c>
      <c r="Z13" s="235">
        <v>46</v>
      </c>
      <c r="AA13" s="236">
        <f t="shared" si="0"/>
        <v>6.157965194109773</v>
      </c>
      <c r="AB13" s="238">
        <f t="shared" si="1"/>
        <v>-701</v>
      </c>
      <c r="AC13" s="235">
        <v>145</v>
      </c>
      <c r="AD13" s="235">
        <v>44</v>
      </c>
      <c r="AE13" s="236">
        <f t="shared" si="2"/>
        <v>30.344827586206897</v>
      </c>
      <c r="AF13" s="238">
        <f t="shared" si="3"/>
        <v>-101</v>
      </c>
      <c r="AG13" s="235">
        <v>191</v>
      </c>
      <c r="AH13" s="241">
        <v>0</v>
      </c>
      <c r="AI13" s="236">
        <f t="shared" si="4"/>
        <v>0</v>
      </c>
      <c r="AJ13" s="238">
        <f t="shared" si="5"/>
        <v>-191</v>
      </c>
      <c r="AK13" s="242">
        <v>71</v>
      </c>
      <c r="AL13" s="242">
        <v>10</v>
      </c>
      <c r="AM13" s="243">
        <v>14.084507042253522</v>
      </c>
      <c r="AN13" s="244">
        <v>-61</v>
      </c>
      <c r="AO13" s="245">
        <v>33</v>
      </c>
      <c r="AP13" s="245">
        <v>6</v>
      </c>
      <c r="AQ13" s="239">
        <v>18.2</v>
      </c>
      <c r="AR13" s="238">
        <v>-27</v>
      </c>
      <c r="AS13" s="246">
        <v>113</v>
      </c>
      <c r="AT13" s="235">
        <v>7</v>
      </c>
      <c r="AU13" s="239">
        <v>6.2</v>
      </c>
      <c r="AV13" s="238">
        <v>-106</v>
      </c>
      <c r="AW13" s="235">
        <v>49</v>
      </c>
      <c r="AX13" s="235">
        <v>0</v>
      </c>
      <c r="AY13" s="239">
        <v>0</v>
      </c>
      <c r="AZ13" s="238">
        <v>-49</v>
      </c>
      <c r="BA13" s="235">
        <v>28</v>
      </c>
      <c r="BB13" s="235">
        <v>0</v>
      </c>
      <c r="BC13" s="239">
        <v>0</v>
      </c>
      <c r="BD13" s="238">
        <v>-28</v>
      </c>
      <c r="BE13" s="247">
        <v>3233.3333333333335</v>
      </c>
      <c r="BF13" s="235"/>
      <c r="BG13" s="230">
        <v>0</v>
      </c>
      <c r="BH13" s="235">
        <v>7</v>
      </c>
      <c r="BI13" s="235">
        <v>0</v>
      </c>
      <c r="BJ13" s="239">
        <v>0</v>
      </c>
      <c r="BK13" s="238">
        <v>-7</v>
      </c>
      <c r="BL13" s="235"/>
      <c r="BM13" s="235">
        <v>3806.29</v>
      </c>
      <c r="BN13" s="248">
        <v>0</v>
      </c>
      <c r="BO13" s="249">
        <v>0</v>
      </c>
      <c r="BP13" s="250">
        <v>-3806.29</v>
      </c>
    </row>
    <row r="14" spans="1:68" s="11" customFormat="1" ht="21.75" customHeight="1">
      <c r="A14" s="95" t="s">
        <v>71</v>
      </c>
      <c r="B14" s="234">
        <v>687</v>
      </c>
      <c r="C14" s="235">
        <v>546</v>
      </c>
      <c r="D14" s="236">
        <v>79.47598253275109</v>
      </c>
      <c r="E14" s="237">
        <v>-141</v>
      </c>
      <c r="F14" s="235">
        <v>528</v>
      </c>
      <c r="G14" s="235">
        <v>427</v>
      </c>
      <c r="H14" s="236">
        <v>80.87121212121212</v>
      </c>
      <c r="I14" s="238">
        <v>-101</v>
      </c>
      <c r="J14" s="235">
        <v>595</v>
      </c>
      <c r="K14" s="235">
        <v>632</v>
      </c>
      <c r="L14" s="236">
        <v>106.21848739495799</v>
      </c>
      <c r="M14" s="238">
        <v>37</v>
      </c>
      <c r="N14" s="235">
        <v>310</v>
      </c>
      <c r="O14" s="235">
        <v>423</v>
      </c>
      <c r="P14" s="239">
        <v>136.4516129032258</v>
      </c>
      <c r="Q14" s="237">
        <v>113</v>
      </c>
      <c r="R14" s="239">
        <v>52.1</v>
      </c>
      <c r="S14" s="239">
        <v>66.9</v>
      </c>
      <c r="T14" s="239">
        <v>14.800000000000004</v>
      </c>
      <c r="U14" s="235">
        <v>189</v>
      </c>
      <c r="V14" s="240">
        <v>133</v>
      </c>
      <c r="W14" s="239">
        <v>70.37037037037037</v>
      </c>
      <c r="X14" s="238">
        <v>-56</v>
      </c>
      <c r="Y14" s="235">
        <v>2746</v>
      </c>
      <c r="Z14" s="235">
        <v>4256</v>
      </c>
      <c r="AA14" s="236">
        <f t="shared" si="0"/>
        <v>154.98907501820833</v>
      </c>
      <c r="AB14" s="238">
        <f t="shared" si="1"/>
        <v>1510</v>
      </c>
      <c r="AC14" s="235">
        <v>652</v>
      </c>
      <c r="AD14" s="235">
        <v>522</v>
      </c>
      <c r="AE14" s="236">
        <f t="shared" si="2"/>
        <v>80.06134969325154</v>
      </c>
      <c r="AF14" s="238">
        <f t="shared" si="3"/>
        <v>-130</v>
      </c>
      <c r="AG14" s="235">
        <v>1002</v>
      </c>
      <c r="AH14" s="241">
        <v>2028</v>
      </c>
      <c r="AI14" s="236">
        <f t="shared" si="4"/>
        <v>202.39520958083835</v>
      </c>
      <c r="AJ14" s="238">
        <f t="shared" si="5"/>
        <v>1026</v>
      </c>
      <c r="AK14" s="242">
        <v>238</v>
      </c>
      <c r="AL14" s="242">
        <v>243</v>
      </c>
      <c r="AM14" s="243">
        <v>102.10084033613444</v>
      </c>
      <c r="AN14" s="244">
        <v>5</v>
      </c>
      <c r="AO14" s="245">
        <v>138</v>
      </c>
      <c r="AP14" s="245">
        <v>127</v>
      </c>
      <c r="AQ14" s="239">
        <v>92</v>
      </c>
      <c r="AR14" s="238">
        <v>-11</v>
      </c>
      <c r="AS14" s="246">
        <v>747</v>
      </c>
      <c r="AT14" s="235">
        <v>775</v>
      </c>
      <c r="AU14" s="239">
        <v>103.7</v>
      </c>
      <c r="AV14" s="238">
        <v>28</v>
      </c>
      <c r="AW14" s="235">
        <v>204</v>
      </c>
      <c r="AX14" s="235">
        <v>171</v>
      </c>
      <c r="AY14" s="239">
        <v>83.82352941176471</v>
      </c>
      <c r="AZ14" s="238">
        <v>-33</v>
      </c>
      <c r="BA14" s="235">
        <v>131</v>
      </c>
      <c r="BB14" s="235">
        <v>135</v>
      </c>
      <c r="BC14" s="239">
        <v>103.05343511450383</v>
      </c>
      <c r="BD14" s="238">
        <v>4</v>
      </c>
      <c r="BE14" s="247">
        <v>2960.9756097560976</v>
      </c>
      <c r="BF14" s="235">
        <v>3749.655172413793</v>
      </c>
      <c r="BG14" s="230">
        <v>126.6</v>
      </c>
      <c r="BH14" s="235">
        <v>66</v>
      </c>
      <c r="BI14" s="235">
        <v>179</v>
      </c>
      <c r="BJ14" s="239">
        <v>271.2121212121212</v>
      </c>
      <c r="BK14" s="238">
        <v>113</v>
      </c>
      <c r="BL14" s="235">
        <v>18</v>
      </c>
      <c r="BM14" s="235">
        <v>5819.25</v>
      </c>
      <c r="BN14" s="248">
        <v>9833</v>
      </c>
      <c r="BO14" s="249">
        <v>169</v>
      </c>
      <c r="BP14" s="250">
        <v>4013.75</v>
      </c>
    </row>
    <row r="15" spans="1:68" s="11" customFormat="1" ht="21.75" customHeight="1">
      <c r="A15" s="95" t="s">
        <v>72</v>
      </c>
      <c r="B15" s="234">
        <v>882</v>
      </c>
      <c r="C15" s="235">
        <v>786</v>
      </c>
      <c r="D15" s="236">
        <v>89.1156462585034</v>
      </c>
      <c r="E15" s="237">
        <v>-96</v>
      </c>
      <c r="F15" s="235">
        <v>622</v>
      </c>
      <c r="G15" s="235">
        <v>524</v>
      </c>
      <c r="H15" s="236">
        <v>84.2443729903537</v>
      </c>
      <c r="I15" s="238">
        <v>-98</v>
      </c>
      <c r="J15" s="235">
        <v>807</v>
      </c>
      <c r="K15" s="235">
        <v>864</v>
      </c>
      <c r="L15" s="236">
        <v>107.0631970260223</v>
      </c>
      <c r="M15" s="238">
        <v>57</v>
      </c>
      <c r="N15" s="235">
        <v>502</v>
      </c>
      <c r="O15" s="235">
        <v>550</v>
      </c>
      <c r="P15" s="239">
        <v>109.5617529880478</v>
      </c>
      <c r="Q15" s="237">
        <v>48</v>
      </c>
      <c r="R15" s="239">
        <v>62.2</v>
      </c>
      <c r="S15" s="239">
        <v>63.7</v>
      </c>
      <c r="T15" s="239">
        <v>1.5</v>
      </c>
      <c r="U15" s="235">
        <v>217</v>
      </c>
      <c r="V15" s="240">
        <v>149</v>
      </c>
      <c r="W15" s="239">
        <v>68.66359447004609</v>
      </c>
      <c r="X15" s="238">
        <v>-68</v>
      </c>
      <c r="Y15" s="235">
        <v>4086</v>
      </c>
      <c r="Z15" s="235">
        <v>4533</v>
      </c>
      <c r="AA15" s="236">
        <f t="shared" si="0"/>
        <v>110.93979441997064</v>
      </c>
      <c r="AB15" s="238">
        <f t="shared" si="1"/>
        <v>447</v>
      </c>
      <c r="AC15" s="235">
        <v>855</v>
      </c>
      <c r="AD15" s="235">
        <v>756</v>
      </c>
      <c r="AE15" s="236">
        <f t="shared" si="2"/>
        <v>88.42105263157895</v>
      </c>
      <c r="AF15" s="238">
        <f t="shared" si="3"/>
        <v>-99</v>
      </c>
      <c r="AG15" s="235">
        <v>1467</v>
      </c>
      <c r="AH15" s="241">
        <v>2041</v>
      </c>
      <c r="AI15" s="236">
        <f t="shared" si="4"/>
        <v>139.12747102931152</v>
      </c>
      <c r="AJ15" s="238">
        <f t="shared" si="5"/>
        <v>574</v>
      </c>
      <c r="AK15" s="242">
        <v>139</v>
      </c>
      <c r="AL15" s="242">
        <v>191</v>
      </c>
      <c r="AM15" s="243">
        <v>137.41007194244602</v>
      </c>
      <c r="AN15" s="244">
        <v>52</v>
      </c>
      <c r="AO15" s="245">
        <v>156</v>
      </c>
      <c r="AP15" s="245">
        <v>156</v>
      </c>
      <c r="AQ15" s="239">
        <v>100</v>
      </c>
      <c r="AR15" s="238">
        <v>0</v>
      </c>
      <c r="AS15" s="246">
        <v>955</v>
      </c>
      <c r="AT15" s="235">
        <v>963</v>
      </c>
      <c r="AU15" s="239">
        <v>100.8</v>
      </c>
      <c r="AV15" s="238">
        <v>8</v>
      </c>
      <c r="AW15" s="235">
        <v>374</v>
      </c>
      <c r="AX15" s="235">
        <v>264</v>
      </c>
      <c r="AY15" s="239">
        <v>70.58823529411765</v>
      </c>
      <c r="AZ15" s="238">
        <v>-110</v>
      </c>
      <c r="BA15" s="235">
        <v>287</v>
      </c>
      <c r="BB15" s="235">
        <v>205</v>
      </c>
      <c r="BC15" s="239">
        <v>71.42857142857143</v>
      </c>
      <c r="BD15" s="238">
        <v>-82</v>
      </c>
      <c r="BE15" s="247">
        <v>2616.326530612245</v>
      </c>
      <c r="BF15" s="235">
        <v>3701.818181818182</v>
      </c>
      <c r="BG15" s="230">
        <v>141.5</v>
      </c>
      <c r="BH15" s="235">
        <v>35</v>
      </c>
      <c r="BI15" s="235">
        <v>83</v>
      </c>
      <c r="BJ15" s="239">
        <v>237.14285714285714</v>
      </c>
      <c r="BK15" s="238">
        <v>48</v>
      </c>
      <c r="BL15" s="235">
        <v>42</v>
      </c>
      <c r="BM15" s="235">
        <v>4390.29</v>
      </c>
      <c r="BN15" s="248">
        <v>6748</v>
      </c>
      <c r="BO15" s="249">
        <v>153.7</v>
      </c>
      <c r="BP15" s="250">
        <v>2357.71</v>
      </c>
    </row>
    <row r="16" spans="1:68" s="11" customFormat="1" ht="21.75" customHeight="1">
      <c r="A16" s="95" t="s">
        <v>73</v>
      </c>
      <c r="B16" s="234">
        <v>987</v>
      </c>
      <c r="C16" s="235">
        <v>843</v>
      </c>
      <c r="D16" s="236">
        <v>85.41033434650456</v>
      </c>
      <c r="E16" s="237">
        <v>-144</v>
      </c>
      <c r="F16" s="235">
        <v>683</v>
      </c>
      <c r="G16" s="235">
        <v>548</v>
      </c>
      <c r="H16" s="236">
        <v>80.23426061493412</v>
      </c>
      <c r="I16" s="238">
        <v>-135</v>
      </c>
      <c r="J16" s="235">
        <v>703</v>
      </c>
      <c r="K16" s="235">
        <v>687</v>
      </c>
      <c r="L16" s="236">
        <v>97.724039829303</v>
      </c>
      <c r="M16" s="238">
        <v>-16</v>
      </c>
      <c r="N16" s="235">
        <v>297</v>
      </c>
      <c r="O16" s="235">
        <v>360</v>
      </c>
      <c r="P16" s="239">
        <v>121.21212121212122</v>
      </c>
      <c r="Q16" s="237">
        <v>63</v>
      </c>
      <c r="R16" s="239">
        <v>42.2</v>
      </c>
      <c r="S16" s="239">
        <v>52.4</v>
      </c>
      <c r="T16" s="239">
        <v>10.199999999999996</v>
      </c>
      <c r="U16" s="235">
        <v>260</v>
      </c>
      <c r="V16" s="240">
        <v>215</v>
      </c>
      <c r="W16" s="239">
        <v>82.6923076923077</v>
      </c>
      <c r="X16" s="238">
        <v>-45</v>
      </c>
      <c r="Y16" s="235">
        <v>3740</v>
      </c>
      <c r="Z16" s="235">
        <v>6158</v>
      </c>
      <c r="AA16" s="236">
        <f t="shared" si="0"/>
        <v>164.6524064171123</v>
      </c>
      <c r="AB16" s="238">
        <f t="shared" si="1"/>
        <v>2418</v>
      </c>
      <c r="AC16" s="235">
        <v>928</v>
      </c>
      <c r="AD16" s="235">
        <v>791</v>
      </c>
      <c r="AE16" s="236">
        <f t="shared" si="2"/>
        <v>85.23706896551724</v>
      </c>
      <c r="AF16" s="238">
        <f t="shared" si="3"/>
        <v>-137</v>
      </c>
      <c r="AG16" s="235">
        <v>1556</v>
      </c>
      <c r="AH16" s="241">
        <v>3644</v>
      </c>
      <c r="AI16" s="236">
        <f t="shared" si="4"/>
        <v>234.19023136246787</v>
      </c>
      <c r="AJ16" s="238">
        <f t="shared" si="5"/>
        <v>2088</v>
      </c>
      <c r="AK16" s="242">
        <v>479</v>
      </c>
      <c r="AL16" s="242">
        <v>497</v>
      </c>
      <c r="AM16" s="243">
        <v>103.75782881002087</v>
      </c>
      <c r="AN16" s="244">
        <v>18</v>
      </c>
      <c r="AO16" s="245">
        <v>207</v>
      </c>
      <c r="AP16" s="245">
        <v>185</v>
      </c>
      <c r="AQ16" s="239">
        <v>89.4</v>
      </c>
      <c r="AR16" s="238">
        <v>-22</v>
      </c>
      <c r="AS16" s="246">
        <v>972</v>
      </c>
      <c r="AT16" s="235">
        <v>986</v>
      </c>
      <c r="AU16" s="239">
        <v>101.4</v>
      </c>
      <c r="AV16" s="238">
        <v>14</v>
      </c>
      <c r="AW16" s="235">
        <v>309</v>
      </c>
      <c r="AX16" s="235">
        <v>285</v>
      </c>
      <c r="AY16" s="239">
        <v>92.23300970873787</v>
      </c>
      <c r="AZ16" s="238">
        <v>-24</v>
      </c>
      <c r="BA16" s="235">
        <v>226</v>
      </c>
      <c r="BB16" s="235">
        <v>212</v>
      </c>
      <c r="BC16" s="239">
        <v>93.80530973451327</v>
      </c>
      <c r="BD16" s="238">
        <v>-14</v>
      </c>
      <c r="BE16" s="247">
        <v>3136.7149758454107</v>
      </c>
      <c r="BF16" s="235">
        <v>3874.5</v>
      </c>
      <c r="BG16" s="230">
        <v>123.5</v>
      </c>
      <c r="BH16" s="235">
        <v>102</v>
      </c>
      <c r="BI16" s="235">
        <v>178</v>
      </c>
      <c r="BJ16" s="239">
        <v>174.50980392156862</v>
      </c>
      <c r="BK16" s="238">
        <v>76</v>
      </c>
      <c r="BL16" s="235">
        <v>11</v>
      </c>
      <c r="BM16" s="235">
        <v>4830.63</v>
      </c>
      <c r="BN16" s="248">
        <v>7972</v>
      </c>
      <c r="BO16" s="249">
        <v>165</v>
      </c>
      <c r="BP16" s="250">
        <v>3141.37</v>
      </c>
    </row>
    <row r="17" spans="1:68" s="11" customFormat="1" ht="21.75" customHeight="1">
      <c r="A17" s="95" t="s">
        <v>74</v>
      </c>
      <c r="B17" s="234">
        <v>2442</v>
      </c>
      <c r="C17" s="235">
        <v>2484</v>
      </c>
      <c r="D17" s="236">
        <v>101.71990171990173</v>
      </c>
      <c r="E17" s="237">
        <v>42</v>
      </c>
      <c r="F17" s="235">
        <v>1627</v>
      </c>
      <c r="G17" s="235">
        <v>1658</v>
      </c>
      <c r="H17" s="236">
        <v>101.90534726490472</v>
      </c>
      <c r="I17" s="238">
        <v>31</v>
      </c>
      <c r="J17" s="235">
        <v>1655</v>
      </c>
      <c r="K17" s="235">
        <v>2066</v>
      </c>
      <c r="L17" s="236">
        <v>124.83383685800604</v>
      </c>
      <c r="M17" s="238">
        <v>411</v>
      </c>
      <c r="N17" s="235">
        <v>644</v>
      </c>
      <c r="O17" s="235">
        <v>981</v>
      </c>
      <c r="P17" s="239">
        <v>152.32919254658387</v>
      </c>
      <c r="Q17" s="237">
        <v>337</v>
      </c>
      <c r="R17" s="239">
        <v>38.9</v>
      </c>
      <c r="S17" s="239">
        <v>47.5</v>
      </c>
      <c r="T17" s="239">
        <v>8.600000000000001</v>
      </c>
      <c r="U17" s="235">
        <v>532</v>
      </c>
      <c r="V17" s="240">
        <v>499</v>
      </c>
      <c r="W17" s="239">
        <v>93.796992481203</v>
      </c>
      <c r="X17" s="238">
        <v>-33</v>
      </c>
      <c r="Y17" s="235">
        <v>5550</v>
      </c>
      <c r="Z17" s="235">
        <v>9209</v>
      </c>
      <c r="AA17" s="236">
        <f t="shared" si="0"/>
        <v>165.92792792792793</v>
      </c>
      <c r="AB17" s="238">
        <f t="shared" si="1"/>
        <v>3659</v>
      </c>
      <c r="AC17" s="235">
        <v>2237</v>
      </c>
      <c r="AD17" s="235">
        <v>2384</v>
      </c>
      <c r="AE17" s="236">
        <f t="shared" si="2"/>
        <v>106.5713008493518</v>
      </c>
      <c r="AF17" s="238">
        <f t="shared" si="3"/>
        <v>147</v>
      </c>
      <c r="AG17" s="235">
        <v>1435</v>
      </c>
      <c r="AH17" s="241">
        <v>4876</v>
      </c>
      <c r="AI17" s="236">
        <f t="shared" si="4"/>
        <v>339.79094076655053</v>
      </c>
      <c r="AJ17" s="238">
        <f t="shared" si="5"/>
        <v>3441</v>
      </c>
      <c r="AK17" s="242">
        <v>1448</v>
      </c>
      <c r="AL17" s="242">
        <v>1417</v>
      </c>
      <c r="AM17" s="243">
        <v>97.85911602209944</v>
      </c>
      <c r="AN17" s="244">
        <v>-31</v>
      </c>
      <c r="AO17" s="245">
        <v>405</v>
      </c>
      <c r="AP17" s="245">
        <v>609</v>
      </c>
      <c r="AQ17" s="239">
        <v>150.4</v>
      </c>
      <c r="AR17" s="238">
        <v>204</v>
      </c>
      <c r="AS17" s="246">
        <v>1800</v>
      </c>
      <c r="AT17" s="235">
        <v>2025</v>
      </c>
      <c r="AU17" s="239">
        <v>112.5</v>
      </c>
      <c r="AV17" s="238">
        <v>225</v>
      </c>
      <c r="AW17" s="235">
        <v>753</v>
      </c>
      <c r="AX17" s="235">
        <v>728</v>
      </c>
      <c r="AY17" s="239">
        <v>96.67994687915007</v>
      </c>
      <c r="AZ17" s="238">
        <v>-25</v>
      </c>
      <c r="BA17" s="235">
        <v>491</v>
      </c>
      <c r="BB17" s="235">
        <v>535</v>
      </c>
      <c r="BC17" s="239">
        <v>108.96130346232181</v>
      </c>
      <c r="BD17" s="238">
        <v>44</v>
      </c>
      <c r="BE17" s="247">
        <v>2138</v>
      </c>
      <c r="BF17" s="235">
        <v>3009.7602739726026</v>
      </c>
      <c r="BG17" s="230">
        <v>140.8</v>
      </c>
      <c r="BH17" s="235">
        <v>80</v>
      </c>
      <c r="BI17" s="235">
        <v>34</v>
      </c>
      <c r="BJ17" s="239">
        <v>42.5</v>
      </c>
      <c r="BK17" s="238">
        <v>-46</v>
      </c>
      <c r="BL17" s="235">
        <v>85</v>
      </c>
      <c r="BM17" s="235">
        <v>4205.56</v>
      </c>
      <c r="BN17" s="248">
        <v>5669</v>
      </c>
      <c r="BO17" s="249">
        <v>134.8</v>
      </c>
      <c r="BP17" s="250">
        <v>1463.4399999999996</v>
      </c>
    </row>
    <row r="18" spans="1:68" s="11" customFormat="1" ht="21.75" customHeight="1">
      <c r="A18" s="95" t="s">
        <v>75</v>
      </c>
      <c r="B18" s="234">
        <v>1760</v>
      </c>
      <c r="C18" s="235">
        <v>1726</v>
      </c>
      <c r="D18" s="236">
        <v>98.06818181818183</v>
      </c>
      <c r="E18" s="237">
        <v>-34</v>
      </c>
      <c r="F18" s="235">
        <v>1145</v>
      </c>
      <c r="G18" s="235">
        <v>1150</v>
      </c>
      <c r="H18" s="236">
        <v>100.43668122270742</v>
      </c>
      <c r="I18" s="238">
        <v>5</v>
      </c>
      <c r="J18" s="235">
        <v>1105</v>
      </c>
      <c r="K18" s="235">
        <v>1241</v>
      </c>
      <c r="L18" s="236">
        <v>112.3076923076923</v>
      </c>
      <c r="M18" s="238">
        <v>136</v>
      </c>
      <c r="N18" s="235">
        <v>503</v>
      </c>
      <c r="O18" s="235">
        <v>542</v>
      </c>
      <c r="P18" s="239">
        <v>107.7534791252485</v>
      </c>
      <c r="Q18" s="237">
        <v>39</v>
      </c>
      <c r="R18" s="239">
        <v>45.5</v>
      </c>
      <c r="S18" s="239">
        <v>43.7</v>
      </c>
      <c r="T18" s="239">
        <v>-1.7999999999999972</v>
      </c>
      <c r="U18" s="235">
        <v>517</v>
      </c>
      <c r="V18" s="240">
        <v>430</v>
      </c>
      <c r="W18" s="239">
        <v>83.17214700193423</v>
      </c>
      <c r="X18" s="238">
        <v>-87</v>
      </c>
      <c r="Y18" s="235">
        <v>7835</v>
      </c>
      <c r="Z18" s="235">
        <v>17214</v>
      </c>
      <c r="AA18" s="236">
        <f t="shared" si="0"/>
        <v>219.70644543714104</v>
      </c>
      <c r="AB18" s="238">
        <f t="shared" si="1"/>
        <v>9379</v>
      </c>
      <c r="AC18" s="235">
        <v>1686</v>
      </c>
      <c r="AD18" s="235">
        <v>1633</v>
      </c>
      <c r="AE18" s="236">
        <f t="shared" si="2"/>
        <v>96.8564650059312</v>
      </c>
      <c r="AF18" s="238">
        <f t="shared" si="3"/>
        <v>-53</v>
      </c>
      <c r="AG18" s="235">
        <v>1728</v>
      </c>
      <c r="AH18" s="241">
        <v>9016</v>
      </c>
      <c r="AI18" s="236">
        <f t="shared" si="4"/>
        <v>521.7592592592592</v>
      </c>
      <c r="AJ18" s="238">
        <f t="shared" si="5"/>
        <v>7288</v>
      </c>
      <c r="AK18" s="242">
        <v>910</v>
      </c>
      <c r="AL18" s="242">
        <v>884</v>
      </c>
      <c r="AM18" s="243">
        <v>97.14285714285714</v>
      </c>
      <c r="AN18" s="244">
        <v>-26</v>
      </c>
      <c r="AO18" s="245">
        <v>260</v>
      </c>
      <c r="AP18" s="245">
        <v>248</v>
      </c>
      <c r="AQ18" s="239">
        <v>95.4</v>
      </c>
      <c r="AR18" s="238">
        <v>-12</v>
      </c>
      <c r="AS18" s="246">
        <v>1287</v>
      </c>
      <c r="AT18" s="235">
        <v>1310</v>
      </c>
      <c r="AU18" s="239">
        <v>101.8</v>
      </c>
      <c r="AV18" s="238">
        <v>23</v>
      </c>
      <c r="AW18" s="235">
        <v>621</v>
      </c>
      <c r="AX18" s="235">
        <v>553</v>
      </c>
      <c r="AY18" s="239">
        <v>89.04991948470209</v>
      </c>
      <c r="AZ18" s="238">
        <v>-68</v>
      </c>
      <c r="BA18" s="235">
        <v>456</v>
      </c>
      <c r="BB18" s="235">
        <v>439</v>
      </c>
      <c r="BC18" s="239">
        <v>96.27192982456141</v>
      </c>
      <c r="BD18" s="238">
        <v>-17</v>
      </c>
      <c r="BE18" s="247">
        <v>2960.041407867495</v>
      </c>
      <c r="BF18" s="235">
        <v>3536.9565217391305</v>
      </c>
      <c r="BG18" s="230">
        <v>119.5</v>
      </c>
      <c r="BH18" s="235">
        <v>90</v>
      </c>
      <c r="BI18" s="235">
        <v>102</v>
      </c>
      <c r="BJ18" s="239">
        <v>113.33333333333333</v>
      </c>
      <c r="BK18" s="238">
        <v>12</v>
      </c>
      <c r="BL18" s="235">
        <v>148</v>
      </c>
      <c r="BM18" s="235">
        <v>3934.79</v>
      </c>
      <c r="BN18" s="248">
        <v>4935</v>
      </c>
      <c r="BO18" s="249">
        <v>125.4</v>
      </c>
      <c r="BP18" s="250">
        <v>1000.21</v>
      </c>
    </row>
    <row r="19" spans="1:68" s="11" customFormat="1" ht="21.75" customHeight="1">
      <c r="A19" s="95" t="s">
        <v>76</v>
      </c>
      <c r="B19" s="234">
        <v>3642</v>
      </c>
      <c r="C19" s="235">
        <v>3287</v>
      </c>
      <c r="D19" s="236">
        <v>90.25260845689182</v>
      </c>
      <c r="E19" s="237">
        <v>-355</v>
      </c>
      <c r="F19" s="235">
        <v>2520</v>
      </c>
      <c r="G19" s="235">
        <v>2288</v>
      </c>
      <c r="H19" s="236">
        <v>90.7936507936508</v>
      </c>
      <c r="I19" s="238">
        <v>-232</v>
      </c>
      <c r="J19" s="235">
        <v>2414</v>
      </c>
      <c r="K19" s="235">
        <v>2297</v>
      </c>
      <c r="L19" s="236">
        <v>95.15327257663628</v>
      </c>
      <c r="M19" s="238">
        <v>-117</v>
      </c>
      <c r="N19" s="235">
        <v>1049</v>
      </c>
      <c r="O19" s="235">
        <v>871</v>
      </c>
      <c r="P19" s="239">
        <v>83.03145853193517</v>
      </c>
      <c r="Q19" s="237">
        <v>-178</v>
      </c>
      <c r="R19" s="239">
        <v>43.5</v>
      </c>
      <c r="S19" s="239">
        <v>37.9</v>
      </c>
      <c r="T19" s="239">
        <v>-5.600000000000001</v>
      </c>
      <c r="U19" s="235">
        <v>800</v>
      </c>
      <c r="V19" s="240">
        <v>762</v>
      </c>
      <c r="W19" s="239">
        <v>95.25</v>
      </c>
      <c r="X19" s="238">
        <v>-38</v>
      </c>
      <c r="Y19" s="235">
        <v>10316</v>
      </c>
      <c r="Z19" s="235">
        <v>19202</v>
      </c>
      <c r="AA19" s="236">
        <f t="shared" si="0"/>
        <v>186.1380379992245</v>
      </c>
      <c r="AB19" s="238">
        <f t="shared" si="1"/>
        <v>8886</v>
      </c>
      <c r="AC19" s="235">
        <v>3408</v>
      </c>
      <c r="AD19" s="235">
        <v>3074</v>
      </c>
      <c r="AE19" s="236">
        <f t="shared" si="2"/>
        <v>90.19953051643192</v>
      </c>
      <c r="AF19" s="238">
        <f t="shared" si="3"/>
        <v>-334</v>
      </c>
      <c r="AG19" s="235">
        <v>2780</v>
      </c>
      <c r="AH19" s="241">
        <v>10857</v>
      </c>
      <c r="AI19" s="236">
        <f t="shared" si="4"/>
        <v>390.53956834532374</v>
      </c>
      <c r="AJ19" s="238">
        <f t="shared" si="5"/>
        <v>8077</v>
      </c>
      <c r="AK19" s="242">
        <v>1671</v>
      </c>
      <c r="AL19" s="242">
        <v>1719</v>
      </c>
      <c r="AM19" s="243">
        <v>102.87253141831239</v>
      </c>
      <c r="AN19" s="244">
        <v>48</v>
      </c>
      <c r="AO19" s="245">
        <v>802</v>
      </c>
      <c r="AP19" s="245">
        <v>828</v>
      </c>
      <c r="AQ19" s="239">
        <v>103.2</v>
      </c>
      <c r="AR19" s="238">
        <v>26</v>
      </c>
      <c r="AS19" s="246">
        <v>3947</v>
      </c>
      <c r="AT19" s="235">
        <v>4103</v>
      </c>
      <c r="AU19" s="239">
        <v>104</v>
      </c>
      <c r="AV19" s="238">
        <v>156</v>
      </c>
      <c r="AW19" s="235">
        <v>1024</v>
      </c>
      <c r="AX19" s="235">
        <v>1010</v>
      </c>
      <c r="AY19" s="239">
        <v>98.6328125</v>
      </c>
      <c r="AZ19" s="238">
        <v>-14</v>
      </c>
      <c r="BA19" s="235">
        <v>839</v>
      </c>
      <c r="BB19" s="235">
        <v>839</v>
      </c>
      <c r="BC19" s="239">
        <v>100</v>
      </c>
      <c r="BD19" s="238">
        <v>0</v>
      </c>
      <c r="BE19" s="247">
        <v>2748.6325802615934</v>
      </c>
      <c r="BF19" s="235">
        <v>3698.8545246277204</v>
      </c>
      <c r="BG19" s="230">
        <v>134.6</v>
      </c>
      <c r="BH19" s="235">
        <v>351</v>
      </c>
      <c r="BI19" s="235">
        <v>1401</v>
      </c>
      <c r="BJ19" s="239">
        <v>399.14529914529913</v>
      </c>
      <c r="BK19" s="238">
        <v>1050</v>
      </c>
      <c r="BL19" s="235">
        <v>29</v>
      </c>
      <c r="BM19" s="235">
        <v>5786.63</v>
      </c>
      <c r="BN19" s="248">
        <v>7017</v>
      </c>
      <c r="BO19" s="249">
        <v>121.3</v>
      </c>
      <c r="BP19" s="250">
        <v>1230.37</v>
      </c>
    </row>
    <row r="20" spans="1:68" s="12" customFormat="1" ht="21.75" customHeight="1">
      <c r="A20" s="96" t="s">
        <v>77</v>
      </c>
      <c r="B20" s="234">
        <v>1128</v>
      </c>
      <c r="C20" s="235">
        <v>1143</v>
      </c>
      <c r="D20" s="236">
        <v>101.32978723404256</v>
      </c>
      <c r="E20" s="237">
        <v>15</v>
      </c>
      <c r="F20" s="235">
        <v>825</v>
      </c>
      <c r="G20" s="235">
        <v>837</v>
      </c>
      <c r="H20" s="236">
        <v>101.45454545454547</v>
      </c>
      <c r="I20" s="238">
        <v>12</v>
      </c>
      <c r="J20" s="235">
        <v>828</v>
      </c>
      <c r="K20" s="235">
        <v>889</v>
      </c>
      <c r="L20" s="236">
        <v>107.36714975845412</v>
      </c>
      <c r="M20" s="238">
        <v>61</v>
      </c>
      <c r="N20" s="235">
        <v>429</v>
      </c>
      <c r="O20" s="235">
        <v>487</v>
      </c>
      <c r="P20" s="239">
        <v>113.51981351981352</v>
      </c>
      <c r="Q20" s="237">
        <v>58</v>
      </c>
      <c r="R20" s="239">
        <v>51.8</v>
      </c>
      <c r="S20" s="239">
        <v>54.8</v>
      </c>
      <c r="T20" s="239">
        <v>3</v>
      </c>
      <c r="U20" s="235">
        <v>274</v>
      </c>
      <c r="V20" s="240">
        <v>282</v>
      </c>
      <c r="W20" s="239">
        <v>102.91970802919708</v>
      </c>
      <c r="X20" s="238">
        <v>8</v>
      </c>
      <c r="Y20" s="235">
        <v>4024</v>
      </c>
      <c r="Z20" s="235">
        <v>13897</v>
      </c>
      <c r="AA20" s="236">
        <f t="shared" si="0"/>
        <v>345.3528827037773</v>
      </c>
      <c r="AB20" s="238">
        <f t="shared" si="1"/>
        <v>9873</v>
      </c>
      <c r="AC20" s="235">
        <v>1059</v>
      </c>
      <c r="AD20" s="235">
        <v>1079</v>
      </c>
      <c r="AE20" s="236">
        <f t="shared" si="2"/>
        <v>101.88857412653446</v>
      </c>
      <c r="AF20" s="238">
        <f t="shared" si="3"/>
        <v>20</v>
      </c>
      <c r="AG20" s="235">
        <v>1672</v>
      </c>
      <c r="AH20" s="241">
        <v>10989</v>
      </c>
      <c r="AI20" s="236">
        <f t="shared" si="4"/>
        <v>657.2368421052632</v>
      </c>
      <c r="AJ20" s="238">
        <f t="shared" si="5"/>
        <v>9317</v>
      </c>
      <c r="AK20" s="242">
        <v>729</v>
      </c>
      <c r="AL20" s="242">
        <v>754</v>
      </c>
      <c r="AM20" s="243">
        <v>103.42935528120714</v>
      </c>
      <c r="AN20" s="244">
        <v>25</v>
      </c>
      <c r="AO20" s="245">
        <v>276</v>
      </c>
      <c r="AP20" s="245">
        <v>285</v>
      </c>
      <c r="AQ20" s="239">
        <v>103.3</v>
      </c>
      <c r="AR20" s="238">
        <v>9</v>
      </c>
      <c r="AS20" s="246">
        <v>1025</v>
      </c>
      <c r="AT20" s="235">
        <v>1039</v>
      </c>
      <c r="AU20" s="239">
        <v>101.4</v>
      </c>
      <c r="AV20" s="238">
        <v>14</v>
      </c>
      <c r="AW20" s="235">
        <v>389</v>
      </c>
      <c r="AX20" s="235">
        <v>404</v>
      </c>
      <c r="AY20" s="239">
        <v>103.8560411311054</v>
      </c>
      <c r="AZ20" s="238">
        <v>15</v>
      </c>
      <c r="BA20" s="235">
        <v>254</v>
      </c>
      <c r="BB20" s="235">
        <v>288</v>
      </c>
      <c r="BC20" s="239">
        <v>113.38582677165354</v>
      </c>
      <c r="BD20" s="238">
        <v>34</v>
      </c>
      <c r="BE20" s="247">
        <v>3248.9270386266094</v>
      </c>
      <c r="BF20" s="235">
        <v>4549.393939393939</v>
      </c>
      <c r="BG20" s="230">
        <v>140</v>
      </c>
      <c r="BH20" s="235">
        <v>53</v>
      </c>
      <c r="BI20" s="235">
        <v>85</v>
      </c>
      <c r="BJ20" s="239">
        <v>160.37735849056605</v>
      </c>
      <c r="BK20" s="238">
        <v>32</v>
      </c>
      <c r="BL20" s="235">
        <v>14</v>
      </c>
      <c r="BM20" s="235">
        <v>4447.79</v>
      </c>
      <c r="BN20" s="248">
        <v>7237</v>
      </c>
      <c r="BO20" s="249">
        <v>162.7</v>
      </c>
      <c r="BP20" s="250">
        <v>2789.21</v>
      </c>
    </row>
    <row r="21" spans="1:68" s="11" customFormat="1" ht="21.75" customHeight="1">
      <c r="A21" s="95" t="s">
        <v>78</v>
      </c>
      <c r="B21" s="234">
        <v>849</v>
      </c>
      <c r="C21" s="235">
        <v>711</v>
      </c>
      <c r="D21" s="236">
        <v>83.74558303886926</v>
      </c>
      <c r="E21" s="237">
        <v>-138</v>
      </c>
      <c r="F21" s="235">
        <v>611</v>
      </c>
      <c r="G21" s="235">
        <v>460</v>
      </c>
      <c r="H21" s="236">
        <v>75.28641571194763</v>
      </c>
      <c r="I21" s="238">
        <v>-151</v>
      </c>
      <c r="J21" s="235">
        <v>529</v>
      </c>
      <c r="K21" s="235">
        <v>563</v>
      </c>
      <c r="L21" s="236">
        <v>106.42722117202268</v>
      </c>
      <c r="M21" s="238">
        <v>34</v>
      </c>
      <c r="N21" s="235">
        <v>287</v>
      </c>
      <c r="O21" s="235">
        <v>329</v>
      </c>
      <c r="P21" s="239">
        <v>114.6341463414634</v>
      </c>
      <c r="Q21" s="237">
        <v>42</v>
      </c>
      <c r="R21" s="239">
        <v>54.3</v>
      </c>
      <c r="S21" s="239">
        <v>58.4</v>
      </c>
      <c r="T21" s="239">
        <v>4.100000000000001</v>
      </c>
      <c r="U21" s="235">
        <v>228</v>
      </c>
      <c r="V21" s="240">
        <v>203</v>
      </c>
      <c r="W21" s="239">
        <v>89.03508771929825</v>
      </c>
      <c r="X21" s="238">
        <v>-25</v>
      </c>
      <c r="Y21" s="235">
        <v>2613</v>
      </c>
      <c r="Z21" s="235">
        <v>4278</v>
      </c>
      <c r="AA21" s="236">
        <f t="shared" si="0"/>
        <v>163.7198622273249</v>
      </c>
      <c r="AB21" s="238">
        <f t="shared" si="1"/>
        <v>1665</v>
      </c>
      <c r="AC21" s="235">
        <v>813</v>
      </c>
      <c r="AD21" s="235">
        <v>677</v>
      </c>
      <c r="AE21" s="236">
        <f t="shared" si="2"/>
        <v>83.27183271832719</v>
      </c>
      <c r="AF21" s="238">
        <f t="shared" si="3"/>
        <v>-136</v>
      </c>
      <c r="AG21" s="235">
        <v>996</v>
      </c>
      <c r="AH21" s="241">
        <v>2510</v>
      </c>
      <c r="AI21" s="236">
        <f t="shared" si="4"/>
        <v>252.00803212851403</v>
      </c>
      <c r="AJ21" s="238">
        <f t="shared" si="5"/>
        <v>1514</v>
      </c>
      <c r="AK21" s="242">
        <v>347</v>
      </c>
      <c r="AL21" s="242">
        <v>371</v>
      </c>
      <c r="AM21" s="243">
        <v>106.91642651296831</v>
      </c>
      <c r="AN21" s="244">
        <v>24</v>
      </c>
      <c r="AO21" s="245">
        <v>143</v>
      </c>
      <c r="AP21" s="245">
        <v>154</v>
      </c>
      <c r="AQ21" s="239">
        <v>107.7</v>
      </c>
      <c r="AR21" s="238">
        <v>11</v>
      </c>
      <c r="AS21" s="246">
        <v>573</v>
      </c>
      <c r="AT21" s="235">
        <v>602</v>
      </c>
      <c r="AU21" s="239">
        <v>105.1</v>
      </c>
      <c r="AV21" s="238">
        <v>29</v>
      </c>
      <c r="AW21" s="235">
        <v>356</v>
      </c>
      <c r="AX21" s="235">
        <v>241</v>
      </c>
      <c r="AY21" s="239">
        <v>67.69662921348315</v>
      </c>
      <c r="AZ21" s="238">
        <v>-115</v>
      </c>
      <c r="BA21" s="235">
        <v>257</v>
      </c>
      <c r="BB21" s="235">
        <v>180</v>
      </c>
      <c r="BC21" s="239">
        <v>70.03891050583657</v>
      </c>
      <c r="BD21" s="238">
        <v>-77</v>
      </c>
      <c r="BE21" s="247">
        <v>2468.6991869918697</v>
      </c>
      <c r="BF21" s="235">
        <v>3364.7727272727275</v>
      </c>
      <c r="BG21" s="230">
        <v>136.3</v>
      </c>
      <c r="BH21" s="235">
        <v>23</v>
      </c>
      <c r="BI21" s="235">
        <v>20</v>
      </c>
      <c r="BJ21" s="239">
        <v>86.95652173913044</v>
      </c>
      <c r="BK21" s="238">
        <v>-3</v>
      </c>
      <c r="BL21" s="235">
        <v>97</v>
      </c>
      <c r="BM21" s="235">
        <v>3941.43</v>
      </c>
      <c r="BN21" s="248">
        <v>5015</v>
      </c>
      <c r="BO21" s="249">
        <v>127.2</v>
      </c>
      <c r="BP21" s="250">
        <v>1073.5700000000002</v>
      </c>
    </row>
    <row r="22" spans="1:68" s="11" customFormat="1" ht="21.75" customHeight="1">
      <c r="A22" s="95" t="s">
        <v>79</v>
      </c>
      <c r="B22" s="234">
        <v>175</v>
      </c>
      <c r="C22" s="235">
        <v>34</v>
      </c>
      <c r="D22" s="236">
        <v>19.428571428571427</v>
      </c>
      <c r="E22" s="237">
        <v>-141</v>
      </c>
      <c r="F22" s="235">
        <v>129</v>
      </c>
      <c r="G22" s="235">
        <v>0</v>
      </c>
      <c r="H22" s="236">
        <v>0</v>
      </c>
      <c r="I22" s="238">
        <v>-129</v>
      </c>
      <c r="J22" s="235">
        <v>158</v>
      </c>
      <c r="K22" s="235">
        <v>5</v>
      </c>
      <c r="L22" s="236">
        <v>3.1645569620253164</v>
      </c>
      <c r="M22" s="238">
        <v>-153</v>
      </c>
      <c r="N22" s="235">
        <v>65</v>
      </c>
      <c r="O22" s="235">
        <v>0</v>
      </c>
      <c r="P22" s="239">
        <v>0</v>
      </c>
      <c r="Q22" s="237">
        <v>-65</v>
      </c>
      <c r="R22" s="239">
        <v>41.1</v>
      </c>
      <c r="S22" s="239">
        <v>0</v>
      </c>
      <c r="T22" s="239">
        <v>-41.1</v>
      </c>
      <c r="U22" s="235">
        <v>48</v>
      </c>
      <c r="V22" s="240">
        <v>6</v>
      </c>
      <c r="W22" s="239">
        <v>12.5</v>
      </c>
      <c r="X22" s="238">
        <v>-42</v>
      </c>
      <c r="Y22" s="235">
        <v>901</v>
      </c>
      <c r="Z22" s="235">
        <v>23</v>
      </c>
      <c r="AA22" s="236">
        <f t="shared" si="0"/>
        <v>2.5527192008879025</v>
      </c>
      <c r="AB22" s="238">
        <f t="shared" si="1"/>
        <v>-878</v>
      </c>
      <c r="AC22" s="235">
        <v>169</v>
      </c>
      <c r="AD22" s="235">
        <v>17</v>
      </c>
      <c r="AE22" s="236">
        <f t="shared" si="2"/>
        <v>10.059171597633137</v>
      </c>
      <c r="AF22" s="238">
        <f t="shared" si="3"/>
        <v>-152</v>
      </c>
      <c r="AG22" s="235">
        <v>364</v>
      </c>
      <c r="AH22" s="241">
        <v>0</v>
      </c>
      <c r="AI22" s="236">
        <f t="shared" si="4"/>
        <v>0</v>
      </c>
      <c r="AJ22" s="238">
        <f t="shared" si="5"/>
        <v>-364</v>
      </c>
      <c r="AK22" s="242">
        <v>55</v>
      </c>
      <c r="AL22" s="242">
        <v>0</v>
      </c>
      <c r="AM22" s="243">
        <v>0</v>
      </c>
      <c r="AN22" s="244">
        <v>-55</v>
      </c>
      <c r="AO22" s="245">
        <v>68</v>
      </c>
      <c r="AP22" s="245">
        <v>8</v>
      </c>
      <c r="AQ22" s="239">
        <v>11.8</v>
      </c>
      <c r="AR22" s="238">
        <v>-60</v>
      </c>
      <c r="AS22" s="246">
        <v>204</v>
      </c>
      <c r="AT22" s="235">
        <v>12</v>
      </c>
      <c r="AU22" s="239">
        <v>5.9</v>
      </c>
      <c r="AV22" s="238">
        <v>-192</v>
      </c>
      <c r="AW22" s="235">
        <v>47</v>
      </c>
      <c r="AX22" s="235">
        <v>0</v>
      </c>
      <c r="AY22" s="239">
        <v>0</v>
      </c>
      <c r="AZ22" s="238">
        <v>-47</v>
      </c>
      <c r="BA22" s="235">
        <v>31</v>
      </c>
      <c r="BB22" s="235">
        <v>0</v>
      </c>
      <c r="BC22" s="239">
        <v>0</v>
      </c>
      <c r="BD22" s="238">
        <v>-31</v>
      </c>
      <c r="BE22" s="247">
        <v>3282.3529411764707</v>
      </c>
      <c r="BF22" s="235"/>
      <c r="BG22" s="230">
        <v>0</v>
      </c>
      <c r="BH22" s="235">
        <v>8</v>
      </c>
      <c r="BI22" s="235">
        <v>0</v>
      </c>
      <c r="BJ22" s="239">
        <v>0</v>
      </c>
      <c r="BK22" s="238">
        <v>-8</v>
      </c>
      <c r="BL22" s="235"/>
      <c r="BM22" s="235">
        <v>5670</v>
      </c>
      <c r="BN22" s="248">
        <v>0</v>
      </c>
      <c r="BO22" s="249">
        <v>0</v>
      </c>
      <c r="BP22" s="250">
        <v>-5670</v>
      </c>
    </row>
    <row r="23" spans="1:68" s="11" customFormat="1" ht="21.75" customHeight="1">
      <c r="A23" s="95" t="s">
        <v>80</v>
      </c>
      <c r="B23" s="234">
        <v>8171</v>
      </c>
      <c r="C23" s="235">
        <v>6946</v>
      </c>
      <c r="D23" s="236">
        <v>85.00795496267287</v>
      </c>
      <c r="E23" s="237">
        <v>-1225</v>
      </c>
      <c r="F23" s="235">
        <v>5437</v>
      </c>
      <c r="G23" s="235">
        <v>4441</v>
      </c>
      <c r="H23" s="236">
        <v>81.68107412175833</v>
      </c>
      <c r="I23" s="238">
        <v>-996</v>
      </c>
      <c r="J23" s="235">
        <v>3523</v>
      </c>
      <c r="K23" s="235">
        <v>3529</v>
      </c>
      <c r="L23" s="236">
        <v>100.17030939540163</v>
      </c>
      <c r="M23" s="238">
        <v>6</v>
      </c>
      <c r="N23" s="235">
        <v>778</v>
      </c>
      <c r="O23" s="235">
        <v>1026</v>
      </c>
      <c r="P23" s="239">
        <v>131.87660668380462</v>
      </c>
      <c r="Q23" s="237">
        <v>248</v>
      </c>
      <c r="R23" s="239">
        <v>22.1</v>
      </c>
      <c r="S23" s="239">
        <v>29.1</v>
      </c>
      <c r="T23" s="239">
        <v>7</v>
      </c>
      <c r="U23" s="235">
        <v>2074</v>
      </c>
      <c r="V23" s="240">
        <v>1765</v>
      </c>
      <c r="W23" s="239">
        <v>85.10125361620058</v>
      </c>
      <c r="X23" s="238">
        <v>-309</v>
      </c>
      <c r="Y23" s="235">
        <v>24915</v>
      </c>
      <c r="Z23" s="235">
        <v>24809</v>
      </c>
      <c r="AA23" s="236">
        <f t="shared" si="0"/>
        <v>99.57455348183825</v>
      </c>
      <c r="AB23" s="238">
        <f t="shared" si="1"/>
        <v>-106</v>
      </c>
      <c r="AC23" s="235">
        <v>7602</v>
      </c>
      <c r="AD23" s="235">
        <v>6211</v>
      </c>
      <c r="AE23" s="236">
        <f t="shared" si="2"/>
        <v>81.70218363588529</v>
      </c>
      <c r="AF23" s="238">
        <f t="shared" si="3"/>
        <v>-1391</v>
      </c>
      <c r="AG23" s="235">
        <v>10799</v>
      </c>
      <c r="AH23" s="241">
        <v>12907</v>
      </c>
      <c r="AI23" s="236">
        <f t="shared" si="4"/>
        <v>119.52032595610704</v>
      </c>
      <c r="AJ23" s="238">
        <f t="shared" si="5"/>
        <v>2108</v>
      </c>
      <c r="AK23" s="242">
        <v>4071</v>
      </c>
      <c r="AL23" s="242">
        <v>4364</v>
      </c>
      <c r="AM23" s="243">
        <v>107.19724883321051</v>
      </c>
      <c r="AN23" s="244">
        <v>293</v>
      </c>
      <c r="AO23" s="245">
        <v>824</v>
      </c>
      <c r="AP23" s="245">
        <v>828</v>
      </c>
      <c r="AQ23" s="239">
        <v>100.5</v>
      </c>
      <c r="AR23" s="238">
        <v>4</v>
      </c>
      <c r="AS23" s="246">
        <v>5966</v>
      </c>
      <c r="AT23" s="235">
        <v>6054</v>
      </c>
      <c r="AU23" s="239">
        <v>101.5</v>
      </c>
      <c r="AV23" s="238">
        <v>88</v>
      </c>
      <c r="AW23" s="235">
        <v>2842</v>
      </c>
      <c r="AX23" s="235">
        <v>2176</v>
      </c>
      <c r="AY23" s="239">
        <v>76.56579873328641</v>
      </c>
      <c r="AZ23" s="238">
        <v>-666</v>
      </c>
      <c r="BA23" s="235">
        <v>2186</v>
      </c>
      <c r="BB23" s="235">
        <v>1691</v>
      </c>
      <c r="BC23" s="239">
        <v>77.35590118938701</v>
      </c>
      <c r="BD23" s="238">
        <v>-495</v>
      </c>
      <c r="BE23" s="247">
        <v>3227.9405137449303</v>
      </c>
      <c r="BF23" s="235">
        <v>4259.910414333706</v>
      </c>
      <c r="BG23" s="230">
        <v>132</v>
      </c>
      <c r="BH23" s="235">
        <v>441</v>
      </c>
      <c r="BI23" s="235">
        <v>806</v>
      </c>
      <c r="BJ23" s="239">
        <v>182.76643990929705</v>
      </c>
      <c r="BK23" s="238">
        <v>365</v>
      </c>
      <c r="BL23" s="235">
        <v>84</v>
      </c>
      <c r="BM23" s="235">
        <v>6159.41</v>
      </c>
      <c r="BN23" s="248">
        <v>10794</v>
      </c>
      <c r="BO23" s="249">
        <v>175.2</v>
      </c>
      <c r="BP23" s="250">
        <v>4634.59</v>
      </c>
    </row>
    <row r="24" spans="1:68" s="11" customFormat="1" ht="21.75" customHeight="1">
      <c r="A24" s="95" t="s">
        <v>81</v>
      </c>
      <c r="B24" s="234">
        <v>344</v>
      </c>
      <c r="C24" s="235">
        <v>249</v>
      </c>
      <c r="D24" s="236">
        <v>72.38372093023256</v>
      </c>
      <c r="E24" s="237">
        <v>-95</v>
      </c>
      <c r="F24" s="235">
        <v>231</v>
      </c>
      <c r="G24" s="235">
        <v>157</v>
      </c>
      <c r="H24" s="236">
        <v>67.96536796536796</v>
      </c>
      <c r="I24" s="238">
        <v>-74</v>
      </c>
      <c r="J24" s="235">
        <v>125</v>
      </c>
      <c r="K24" s="235">
        <v>170</v>
      </c>
      <c r="L24" s="236">
        <v>136</v>
      </c>
      <c r="M24" s="238">
        <v>45</v>
      </c>
      <c r="N24" s="235">
        <v>45</v>
      </c>
      <c r="O24" s="235">
        <v>81</v>
      </c>
      <c r="P24" s="239">
        <v>180</v>
      </c>
      <c r="Q24" s="237">
        <v>36</v>
      </c>
      <c r="R24" s="239">
        <v>36</v>
      </c>
      <c r="S24" s="239">
        <v>47.6</v>
      </c>
      <c r="T24" s="239">
        <v>11.600000000000001</v>
      </c>
      <c r="U24" s="235">
        <v>99</v>
      </c>
      <c r="V24" s="240">
        <v>69</v>
      </c>
      <c r="W24" s="239">
        <v>69.6969696969697</v>
      </c>
      <c r="X24" s="238">
        <v>-30</v>
      </c>
      <c r="Y24" s="235">
        <v>1943</v>
      </c>
      <c r="Z24" s="235">
        <v>2742</v>
      </c>
      <c r="AA24" s="236">
        <f t="shared" si="0"/>
        <v>141.1219763252702</v>
      </c>
      <c r="AB24" s="238">
        <f t="shared" si="1"/>
        <v>799</v>
      </c>
      <c r="AC24" s="235">
        <v>325</v>
      </c>
      <c r="AD24" s="235">
        <v>228</v>
      </c>
      <c r="AE24" s="236">
        <f t="shared" si="2"/>
        <v>70.15384615384616</v>
      </c>
      <c r="AF24" s="238">
        <f t="shared" si="3"/>
        <v>-97</v>
      </c>
      <c r="AG24" s="235">
        <v>1242</v>
      </c>
      <c r="AH24" s="241">
        <v>2032</v>
      </c>
      <c r="AI24" s="236">
        <f t="shared" si="4"/>
        <v>163.60708534621577</v>
      </c>
      <c r="AJ24" s="238">
        <f t="shared" si="5"/>
        <v>790</v>
      </c>
      <c r="AK24" s="242">
        <v>165</v>
      </c>
      <c r="AL24" s="242">
        <v>158</v>
      </c>
      <c r="AM24" s="243">
        <v>95.75757575757575</v>
      </c>
      <c r="AN24" s="244">
        <v>-7</v>
      </c>
      <c r="AO24" s="245">
        <v>57</v>
      </c>
      <c r="AP24" s="245">
        <v>52</v>
      </c>
      <c r="AQ24" s="239">
        <v>91.2</v>
      </c>
      <c r="AR24" s="238">
        <v>-5</v>
      </c>
      <c r="AS24" s="246">
        <v>147</v>
      </c>
      <c r="AT24" s="235">
        <v>176</v>
      </c>
      <c r="AU24" s="239">
        <v>119.7</v>
      </c>
      <c r="AV24" s="238">
        <v>29</v>
      </c>
      <c r="AW24" s="235">
        <v>135</v>
      </c>
      <c r="AX24" s="235">
        <v>74</v>
      </c>
      <c r="AY24" s="239">
        <v>54.81481481481482</v>
      </c>
      <c r="AZ24" s="238">
        <v>-61</v>
      </c>
      <c r="BA24" s="235">
        <v>57</v>
      </c>
      <c r="BB24" s="235">
        <v>45</v>
      </c>
      <c r="BC24" s="239">
        <v>78.94736842105263</v>
      </c>
      <c r="BD24" s="238">
        <v>-12</v>
      </c>
      <c r="BE24" s="247">
        <v>1769.5652173913043</v>
      </c>
      <c r="BF24" s="235">
        <v>2380.851063829787</v>
      </c>
      <c r="BG24" s="230">
        <v>134.5</v>
      </c>
      <c r="BH24" s="235">
        <v>28</v>
      </c>
      <c r="BI24" s="235">
        <v>11</v>
      </c>
      <c r="BJ24" s="239">
        <v>39.285714285714285</v>
      </c>
      <c r="BK24" s="238">
        <v>-17</v>
      </c>
      <c r="BL24" s="235">
        <v>12</v>
      </c>
      <c r="BM24" s="235">
        <v>3841.82</v>
      </c>
      <c r="BN24" s="248">
        <v>4203</v>
      </c>
      <c r="BO24" s="249">
        <v>109.4</v>
      </c>
      <c r="BP24" s="250">
        <v>361.17999999999984</v>
      </c>
    </row>
    <row r="25" spans="1:68" s="11" customFormat="1" ht="21.75" customHeight="1">
      <c r="A25" s="95" t="s">
        <v>82</v>
      </c>
      <c r="B25" s="234">
        <v>820</v>
      </c>
      <c r="C25" s="235">
        <v>696</v>
      </c>
      <c r="D25" s="236">
        <v>84.8780487804878</v>
      </c>
      <c r="E25" s="237">
        <v>-124</v>
      </c>
      <c r="F25" s="235">
        <v>573</v>
      </c>
      <c r="G25" s="235">
        <v>447</v>
      </c>
      <c r="H25" s="236">
        <v>78.01047120418848</v>
      </c>
      <c r="I25" s="238">
        <v>-126</v>
      </c>
      <c r="J25" s="235">
        <v>479</v>
      </c>
      <c r="K25" s="235">
        <v>520</v>
      </c>
      <c r="L25" s="236">
        <v>108.55949895615866</v>
      </c>
      <c r="M25" s="238">
        <v>41</v>
      </c>
      <c r="N25" s="235">
        <v>208</v>
      </c>
      <c r="O25" s="235">
        <v>302</v>
      </c>
      <c r="P25" s="239">
        <v>145.19230769230768</v>
      </c>
      <c r="Q25" s="237">
        <v>94</v>
      </c>
      <c r="R25" s="239">
        <v>43.4</v>
      </c>
      <c r="S25" s="239">
        <v>58.1</v>
      </c>
      <c r="T25" s="239">
        <v>14.700000000000003</v>
      </c>
      <c r="U25" s="235">
        <v>189</v>
      </c>
      <c r="V25" s="240">
        <v>164</v>
      </c>
      <c r="W25" s="239">
        <v>86.77248677248677</v>
      </c>
      <c r="X25" s="238">
        <v>-25</v>
      </c>
      <c r="Y25" s="235">
        <v>3886</v>
      </c>
      <c r="Z25" s="235">
        <v>4249</v>
      </c>
      <c r="AA25" s="236">
        <f t="shared" si="0"/>
        <v>109.3412249099331</v>
      </c>
      <c r="AB25" s="238">
        <f t="shared" si="1"/>
        <v>363</v>
      </c>
      <c r="AC25" s="235">
        <v>786</v>
      </c>
      <c r="AD25" s="235">
        <v>660</v>
      </c>
      <c r="AE25" s="236">
        <f t="shared" si="2"/>
        <v>83.96946564885496</v>
      </c>
      <c r="AF25" s="238">
        <f t="shared" si="3"/>
        <v>-126</v>
      </c>
      <c r="AG25" s="235">
        <v>1725</v>
      </c>
      <c r="AH25" s="241">
        <v>2378</v>
      </c>
      <c r="AI25" s="236">
        <f t="shared" si="4"/>
        <v>137.85507246376812</v>
      </c>
      <c r="AJ25" s="238">
        <f t="shared" si="5"/>
        <v>653</v>
      </c>
      <c r="AK25" s="242">
        <v>409</v>
      </c>
      <c r="AL25" s="242">
        <v>423</v>
      </c>
      <c r="AM25" s="243">
        <v>103.42298288508557</v>
      </c>
      <c r="AN25" s="244">
        <v>14</v>
      </c>
      <c r="AO25" s="245">
        <v>171</v>
      </c>
      <c r="AP25" s="245">
        <v>159</v>
      </c>
      <c r="AQ25" s="239">
        <v>93</v>
      </c>
      <c r="AR25" s="238">
        <v>-12</v>
      </c>
      <c r="AS25" s="246">
        <v>584</v>
      </c>
      <c r="AT25" s="235">
        <v>600</v>
      </c>
      <c r="AU25" s="239">
        <v>102.7</v>
      </c>
      <c r="AV25" s="238">
        <v>16</v>
      </c>
      <c r="AW25" s="235">
        <v>290</v>
      </c>
      <c r="AX25" s="235">
        <v>251</v>
      </c>
      <c r="AY25" s="239">
        <v>86.55172413793103</v>
      </c>
      <c r="AZ25" s="238">
        <v>-39</v>
      </c>
      <c r="BA25" s="235">
        <v>212</v>
      </c>
      <c r="BB25" s="235">
        <v>191</v>
      </c>
      <c r="BC25" s="239">
        <v>90.09433962264151</v>
      </c>
      <c r="BD25" s="238">
        <v>-21</v>
      </c>
      <c r="BE25" s="247">
        <v>2215.3846153846152</v>
      </c>
      <c r="BF25" s="235">
        <v>2692.929292929293</v>
      </c>
      <c r="BG25" s="230">
        <v>121.6</v>
      </c>
      <c r="BH25" s="235">
        <v>75</v>
      </c>
      <c r="BI25" s="235">
        <v>92</v>
      </c>
      <c r="BJ25" s="239">
        <v>122.66666666666666</v>
      </c>
      <c r="BK25" s="238">
        <v>17</v>
      </c>
      <c r="BL25" s="235">
        <v>30</v>
      </c>
      <c r="BM25" s="235">
        <v>4692.43</v>
      </c>
      <c r="BN25" s="248">
        <v>5410</v>
      </c>
      <c r="BO25" s="249">
        <v>115.3</v>
      </c>
      <c r="BP25" s="250">
        <v>717.5699999999997</v>
      </c>
    </row>
    <row r="26" spans="1:68" s="11" customFormat="1" ht="21.75" customHeight="1">
      <c r="A26" s="95" t="s">
        <v>83</v>
      </c>
      <c r="B26" s="234">
        <v>3417</v>
      </c>
      <c r="C26" s="235">
        <v>3183</v>
      </c>
      <c r="D26" s="236">
        <v>93.15188762071993</v>
      </c>
      <c r="E26" s="237">
        <v>-234</v>
      </c>
      <c r="F26" s="235">
        <v>2467</v>
      </c>
      <c r="G26" s="235">
        <v>2327</v>
      </c>
      <c r="H26" s="236">
        <v>94.32509120389136</v>
      </c>
      <c r="I26" s="238">
        <v>-140</v>
      </c>
      <c r="J26" s="235">
        <v>2602</v>
      </c>
      <c r="K26" s="235">
        <v>2575</v>
      </c>
      <c r="L26" s="236">
        <v>98.96233666410453</v>
      </c>
      <c r="M26" s="238">
        <v>-27</v>
      </c>
      <c r="N26" s="235">
        <v>1222</v>
      </c>
      <c r="O26" s="235">
        <v>1135</v>
      </c>
      <c r="P26" s="239">
        <v>92.88052373158756</v>
      </c>
      <c r="Q26" s="237">
        <v>-87</v>
      </c>
      <c r="R26" s="239">
        <v>47</v>
      </c>
      <c r="S26" s="239">
        <v>44.1</v>
      </c>
      <c r="T26" s="239">
        <v>-2.8999999999999986</v>
      </c>
      <c r="U26" s="235">
        <v>830</v>
      </c>
      <c r="V26" s="240">
        <v>758</v>
      </c>
      <c r="W26" s="239">
        <v>91.32530120481928</v>
      </c>
      <c r="X26" s="238">
        <v>-72</v>
      </c>
      <c r="Y26" s="235">
        <v>9048</v>
      </c>
      <c r="Z26" s="235">
        <v>13210</v>
      </c>
      <c r="AA26" s="236">
        <f t="shared" si="0"/>
        <v>145.99911582670205</v>
      </c>
      <c r="AB26" s="238">
        <f t="shared" si="1"/>
        <v>4162</v>
      </c>
      <c r="AC26" s="235">
        <v>3234</v>
      </c>
      <c r="AD26" s="235">
        <v>2995</v>
      </c>
      <c r="AE26" s="236">
        <f t="shared" si="2"/>
        <v>92.60977118119975</v>
      </c>
      <c r="AF26" s="238">
        <f t="shared" si="3"/>
        <v>-239</v>
      </c>
      <c r="AG26" s="235">
        <v>2756</v>
      </c>
      <c r="AH26" s="241">
        <v>7677</v>
      </c>
      <c r="AI26" s="236">
        <f t="shared" si="4"/>
        <v>278.55587808417994</v>
      </c>
      <c r="AJ26" s="238">
        <f t="shared" si="5"/>
        <v>4921</v>
      </c>
      <c r="AK26" s="242">
        <v>1696</v>
      </c>
      <c r="AL26" s="242">
        <v>1707</v>
      </c>
      <c r="AM26" s="243">
        <v>100.64858490566037</v>
      </c>
      <c r="AN26" s="244">
        <v>11</v>
      </c>
      <c r="AO26" s="245">
        <v>1002</v>
      </c>
      <c r="AP26" s="245">
        <v>1024</v>
      </c>
      <c r="AQ26" s="239">
        <v>102.2</v>
      </c>
      <c r="AR26" s="238">
        <v>22</v>
      </c>
      <c r="AS26" s="246">
        <v>2965</v>
      </c>
      <c r="AT26" s="235">
        <v>2986</v>
      </c>
      <c r="AU26" s="239">
        <v>100.7</v>
      </c>
      <c r="AV26" s="238">
        <v>21</v>
      </c>
      <c r="AW26" s="235">
        <v>1063</v>
      </c>
      <c r="AX26" s="235">
        <v>899</v>
      </c>
      <c r="AY26" s="239">
        <v>84.5719661335842</v>
      </c>
      <c r="AZ26" s="238">
        <v>-164</v>
      </c>
      <c r="BA26" s="235">
        <v>755</v>
      </c>
      <c r="BB26" s="235">
        <v>707</v>
      </c>
      <c r="BC26" s="239">
        <v>93.64238410596026</v>
      </c>
      <c r="BD26" s="238">
        <v>-48</v>
      </c>
      <c r="BE26" s="247">
        <v>2511.36638452237</v>
      </c>
      <c r="BF26" s="235">
        <v>3287.0445344129553</v>
      </c>
      <c r="BG26" s="230">
        <v>130.9</v>
      </c>
      <c r="BH26" s="235">
        <v>131</v>
      </c>
      <c r="BI26" s="235">
        <v>246</v>
      </c>
      <c r="BJ26" s="239">
        <v>187.78625954198475</v>
      </c>
      <c r="BK26" s="238">
        <v>115</v>
      </c>
      <c r="BL26" s="235">
        <v>179</v>
      </c>
      <c r="BM26" s="235">
        <v>5103.47</v>
      </c>
      <c r="BN26" s="248">
        <v>7203</v>
      </c>
      <c r="BO26" s="249">
        <v>141.1</v>
      </c>
      <c r="BP26" s="250">
        <v>2099.5299999999997</v>
      </c>
    </row>
    <row r="27" spans="1:68" s="11" customFormat="1" ht="21.75" customHeight="1">
      <c r="A27" s="95" t="s">
        <v>84</v>
      </c>
      <c r="B27" s="234">
        <v>577</v>
      </c>
      <c r="C27" s="235">
        <v>502</v>
      </c>
      <c r="D27" s="236">
        <v>87.00173310225303</v>
      </c>
      <c r="E27" s="237">
        <v>-75</v>
      </c>
      <c r="F27" s="235">
        <v>405</v>
      </c>
      <c r="G27" s="235">
        <v>338</v>
      </c>
      <c r="H27" s="236">
        <v>83.4567901234568</v>
      </c>
      <c r="I27" s="238">
        <v>-67</v>
      </c>
      <c r="J27" s="235">
        <v>363</v>
      </c>
      <c r="K27" s="235">
        <v>406</v>
      </c>
      <c r="L27" s="236">
        <v>111.8457300275482</v>
      </c>
      <c r="M27" s="238">
        <v>43</v>
      </c>
      <c r="N27" s="235">
        <v>143</v>
      </c>
      <c r="O27" s="235">
        <v>180</v>
      </c>
      <c r="P27" s="239">
        <v>125.87412587412588</v>
      </c>
      <c r="Q27" s="237">
        <v>37</v>
      </c>
      <c r="R27" s="239">
        <v>39.4</v>
      </c>
      <c r="S27" s="239">
        <v>44.3</v>
      </c>
      <c r="T27" s="239">
        <v>4.899999999999999</v>
      </c>
      <c r="U27" s="235">
        <v>187</v>
      </c>
      <c r="V27" s="240">
        <v>155</v>
      </c>
      <c r="W27" s="239">
        <v>82.88770053475936</v>
      </c>
      <c r="X27" s="238">
        <v>-32</v>
      </c>
      <c r="Y27" s="235">
        <v>1414</v>
      </c>
      <c r="Z27" s="235">
        <v>1957</v>
      </c>
      <c r="AA27" s="236">
        <f t="shared" si="0"/>
        <v>138.4016973125884</v>
      </c>
      <c r="AB27" s="238">
        <f t="shared" si="1"/>
        <v>543</v>
      </c>
      <c r="AC27" s="235">
        <v>551</v>
      </c>
      <c r="AD27" s="235">
        <v>473</v>
      </c>
      <c r="AE27" s="236">
        <f t="shared" si="2"/>
        <v>85.84392014519057</v>
      </c>
      <c r="AF27" s="238">
        <f t="shared" si="3"/>
        <v>-78</v>
      </c>
      <c r="AG27" s="235">
        <v>411</v>
      </c>
      <c r="AH27" s="241">
        <v>938</v>
      </c>
      <c r="AI27" s="236">
        <f t="shared" si="4"/>
        <v>228.22384428223845</v>
      </c>
      <c r="AJ27" s="238">
        <f t="shared" si="5"/>
        <v>527</v>
      </c>
      <c r="AK27" s="242">
        <v>175</v>
      </c>
      <c r="AL27" s="242">
        <v>180</v>
      </c>
      <c r="AM27" s="243">
        <v>102.85714285714285</v>
      </c>
      <c r="AN27" s="244">
        <v>5</v>
      </c>
      <c r="AO27" s="245">
        <v>99</v>
      </c>
      <c r="AP27" s="245">
        <v>96</v>
      </c>
      <c r="AQ27" s="239">
        <v>97</v>
      </c>
      <c r="AR27" s="238">
        <v>-3</v>
      </c>
      <c r="AS27" s="246">
        <v>467</v>
      </c>
      <c r="AT27" s="235">
        <v>472</v>
      </c>
      <c r="AU27" s="239">
        <v>101.1</v>
      </c>
      <c r="AV27" s="238">
        <v>5</v>
      </c>
      <c r="AW27" s="235">
        <v>186</v>
      </c>
      <c r="AX27" s="235">
        <v>147</v>
      </c>
      <c r="AY27" s="239">
        <v>79.03225806451613</v>
      </c>
      <c r="AZ27" s="238">
        <v>-39</v>
      </c>
      <c r="BA27" s="235">
        <v>111</v>
      </c>
      <c r="BB27" s="235">
        <v>94</v>
      </c>
      <c r="BC27" s="239">
        <v>84.68468468468468</v>
      </c>
      <c r="BD27" s="238">
        <v>-17</v>
      </c>
      <c r="BE27" s="247">
        <v>2312.2950819672133</v>
      </c>
      <c r="BF27" s="235">
        <v>2419.5402298850577</v>
      </c>
      <c r="BG27" s="230">
        <v>104.6</v>
      </c>
      <c r="BH27" s="235">
        <v>75</v>
      </c>
      <c r="BI27" s="235">
        <v>44</v>
      </c>
      <c r="BJ27" s="239">
        <v>58.666666666666664</v>
      </c>
      <c r="BK27" s="238">
        <v>-31</v>
      </c>
      <c r="BL27" s="235">
        <v>5</v>
      </c>
      <c r="BM27" s="235">
        <v>4709.15</v>
      </c>
      <c r="BN27" s="248">
        <v>7000</v>
      </c>
      <c r="BO27" s="249">
        <v>148.6</v>
      </c>
      <c r="BP27" s="250">
        <v>2290.8500000000004</v>
      </c>
    </row>
    <row r="28" spans="1:68" s="11" customFormat="1" ht="21.75" customHeight="1">
      <c r="A28" s="95" t="s">
        <v>85</v>
      </c>
      <c r="B28" s="251">
        <v>779</v>
      </c>
      <c r="C28" s="252">
        <v>730</v>
      </c>
      <c r="D28" s="236">
        <v>93.70988446726572</v>
      </c>
      <c r="E28" s="237">
        <v>-49</v>
      </c>
      <c r="F28" s="248">
        <v>423</v>
      </c>
      <c r="G28" s="248">
        <v>399</v>
      </c>
      <c r="H28" s="236">
        <v>94.32624113475178</v>
      </c>
      <c r="I28" s="238">
        <v>-24</v>
      </c>
      <c r="J28" s="253">
        <v>329</v>
      </c>
      <c r="K28" s="248">
        <v>397</v>
      </c>
      <c r="L28" s="236">
        <v>120.66869300911853</v>
      </c>
      <c r="M28" s="238">
        <v>68</v>
      </c>
      <c r="N28" s="235">
        <v>64</v>
      </c>
      <c r="O28" s="235">
        <v>134</v>
      </c>
      <c r="P28" s="239">
        <v>209.375</v>
      </c>
      <c r="Q28" s="237">
        <v>70</v>
      </c>
      <c r="R28" s="239">
        <v>19.5</v>
      </c>
      <c r="S28" s="239">
        <v>33.8</v>
      </c>
      <c r="T28" s="239">
        <v>14.299999999999997</v>
      </c>
      <c r="U28" s="235">
        <v>208</v>
      </c>
      <c r="V28" s="240">
        <v>193</v>
      </c>
      <c r="W28" s="239">
        <v>92.78846153846155</v>
      </c>
      <c r="X28" s="238">
        <v>-15</v>
      </c>
      <c r="Y28" s="235">
        <v>2644</v>
      </c>
      <c r="Z28" s="235">
        <v>3847</v>
      </c>
      <c r="AA28" s="236">
        <f t="shared" si="0"/>
        <v>145.49924357034797</v>
      </c>
      <c r="AB28" s="238">
        <f t="shared" si="1"/>
        <v>1203</v>
      </c>
      <c r="AC28" s="235">
        <v>743</v>
      </c>
      <c r="AD28" s="235">
        <v>697</v>
      </c>
      <c r="AE28" s="236">
        <f t="shared" si="2"/>
        <v>93.80888290713324</v>
      </c>
      <c r="AF28" s="238">
        <f t="shared" si="3"/>
        <v>-46</v>
      </c>
      <c r="AG28" s="235">
        <v>906</v>
      </c>
      <c r="AH28" s="241">
        <v>2025</v>
      </c>
      <c r="AI28" s="236">
        <f t="shared" si="4"/>
        <v>223.50993377483442</v>
      </c>
      <c r="AJ28" s="238">
        <f t="shared" si="5"/>
        <v>1119</v>
      </c>
      <c r="AK28" s="254">
        <v>343</v>
      </c>
      <c r="AL28" s="254">
        <v>432</v>
      </c>
      <c r="AM28" s="243">
        <v>125.94752186588923</v>
      </c>
      <c r="AN28" s="244">
        <v>89</v>
      </c>
      <c r="AO28" s="235">
        <v>112</v>
      </c>
      <c r="AP28" s="235">
        <v>144</v>
      </c>
      <c r="AQ28" s="239">
        <v>128.6</v>
      </c>
      <c r="AR28" s="238">
        <v>32</v>
      </c>
      <c r="AS28" s="246">
        <v>554</v>
      </c>
      <c r="AT28" s="235">
        <v>575</v>
      </c>
      <c r="AU28" s="239">
        <v>103.8</v>
      </c>
      <c r="AV28" s="238">
        <v>21</v>
      </c>
      <c r="AW28" s="235">
        <v>265</v>
      </c>
      <c r="AX28" s="235">
        <v>246</v>
      </c>
      <c r="AY28" s="239">
        <v>92.83018867924528</v>
      </c>
      <c r="AZ28" s="238">
        <v>-19</v>
      </c>
      <c r="BA28" s="235">
        <v>217</v>
      </c>
      <c r="BB28" s="235">
        <v>197</v>
      </c>
      <c r="BC28" s="239">
        <v>90.78341013824884</v>
      </c>
      <c r="BD28" s="238">
        <v>-20</v>
      </c>
      <c r="BE28" s="247">
        <v>2763.677130044843</v>
      </c>
      <c r="BF28" s="235">
        <v>2766.509433962264</v>
      </c>
      <c r="BG28" s="230">
        <v>100.1</v>
      </c>
      <c r="BH28" s="240">
        <v>57</v>
      </c>
      <c r="BI28" s="235">
        <v>116</v>
      </c>
      <c r="BJ28" s="239">
        <v>203.50877192982458</v>
      </c>
      <c r="BK28" s="238">
        <v>59</v>
      </c>
      <c r="BL28" s="235">
        <v>14</v>
      </c>
      <c r="BM28" s="235">
        <v>5409.52</v>
      </c>
      <c r="BN28" s="248">
        <v>6178</v>
      </c>
      <c r="BO28" s="249">
        <v>114.2</v>
      </c>
      <c r="BP28" s="250">
        <v>768.4799999999996</v>
      </c>
    </row>
    <row r="29" spans="1:68" s="11" customFormat="1" ht="21.75" customHeight="1">
      <c r="A29" s="95" t="s">
        <v>86</v>
      </c>
      <c r="B29" s="251">
        <v>1687</v>
      </c>
      <c r="C29" s="252">
        <v>1709</v>
      </c>
      <c r="D29" s="236">
        <v>101.3040901007706</v>
      </c>
      <c r="E29" s="237">
        <v>22</v>
      </c>
      <c r="F29" s="248">
        <v>721</v>
      </c>
      <c r="G29" s="248">
        <v>755</v>
      </c>
      <c r="H29" s="236">
        <v>104.71567267683773</v>
      </c>
      <c r="I29" s="238">
        <v>34</v>
      </c>
      <c r="J29" s="253">
        <v>777</v>
      </c>
      <c r="K29" s="248">
        <v>888</v>
      </c>
      <c r="L29" s="236">
        <v>114.28571428571428</v>
      </c>
      <c r="M29" s="238">
        <v>111</v>
      </c>
      <c r="N29" s="235">
        <v>171</v>
      </c>
      <c r="O29" s="235">
        <v>187</v>
      </c>
      <c r="P29" s="239">
        <v>109.35672514619883</v>
      </c>
      <c r="Q29" s="237">
        <v>16</v>
      </c>
      <c r="R29" s="239">
        <v>22</v>
      </c>
      <c r="S29" s="239">
        <v>21.1</v>
      </c>
      <c r="T29" s="239">
        <v>-0.8999999999999986</v>
      </c>
      <c r="U29" s="235">
        <v>432</v>
      </c>
      <c r="V29" s="240">
        <v>484</v>
      </c>
      <c r="W29" s="239">
        <v>112.03703703703705</v>
      </c>
      <c r="X29" s="238">
        <v>52</v>
      </c>
      <c r="Y29" s="235">
        <v>3798</v>
      </c>
      <c r="Z29" s="235">
        <v>4650</v>
      </c>
      <c r="AA29" s="236">
        <f t="shared" si="0"/>
        <v>122.43285939968405</v>
      </c>
      <c r="AB29" s="238">
        <f t="shared" si="1"/>
        <v>852</v>
      </c>
      <c r="AC29" s="235">
        <v>1589</v>
      </c>
      <c r="AD29" s="235">
        <v>1590</v>
      </c>
      <c r="AE29" s="236">
        <f t="shared" si="2"/>
        <v>100.0629326620516</v>
      </c>
      <c r="AF29" s="238">
        <f t="shared" si="3"/>
        <v>1</v>
      </c>
      <c r="AG29" s="235">
        <v>1183</v>
      </c>
      <c r="AH29" s="241">
        <v>1511</v>
      </c>
      <c r="AI29" s="236">
        <f t="shared" si="4"/>
        <v>127.72612003381234</v>
      </c>
      <c r="AJ29" s="238">
        <f t="shared" si="5"/>
        <v>328</v>
      </c>
      <c r="AK29" s="254">
        <v>486</v>
      </c>
      <c r="AL29" s="254">
        <v>429</v>
      </c>
      <c r="AM29" s="243">
        <v>88.27160493827161</v>
      </c>
      <c r="AN29" s="244">
        <v>-57</v>
      </c>
      <c r="AO29" s="235">
        <v>209</v>
      </c>
      <c r="AP29" s="235">
        <v>205</v>
      </c>
      <c r="AQ29" s="239">
        <v>98.1</v>
      </c>
      <c r="AR29" s="238">
        <v>-4</v>
      </c>
      <c r="AS29" s="246">
        <v>905</v>
      </c>
      <c r="AT29" s="235">
        <v>922</v>
      </c>
      <c r="AU29" s="239">
        <v>101.9</v>
      </c>
      <c r="AV29" s="238">
        <v>17</v>
      </c>
      <c r="AW29" s="235">
        <v>602</v>
      </c>
      <c r="AX29" s="235">
        <v>535</v>
      </c>
      <c r="AY29" s="239">
        <v>88.87043189368771</v>
      </c>
      <c r="AZ29" s="238">
        <v>-67</v>
      </c>
      <c r="BA29" s="235">
        <v>381</v>
      </c>
      <c r="BB29" s="235">
        <v>380</v>
      </c>
      <c r="BC29" s="239">
        <v>99.73753280839895</v>
      </c>
      <c r="BD29" s="238">
        <v>-1</v>
      </c>
      <c r="BE29" s="247">
        <v>1691.3978494623657</v>
      </c>
      <c r="BF29" s="235">
        <v>2277.615571776156</v>
      </c>
      <c r="BG29" s="230">
        <v>134.7</v>
      </c>
      <c r="BH29" s="240">
        <v>52</v>
      </c>
      <c r="BI29" s="235">
        <v>25</v>
      </c>
      <c r="BJ29" s="239">
        <v>48.07692307692308</v>
      </c>
      <c r="BK29" s="238">
        <v>-27</v>
      </c>
      <c r="BL29" s="235">
        <v>10</v>
      </c>
      <c r="BM29" s="235">
        <v>4137.58</v>
      </c>
      <c r="BN29" s="248">
        <v>4953</v>
      </c>
      <c r="BO29" s="249">
        <v>119.7</v>
      </c>
      <c r="BP29" s="250">
        <v>815.4200000000001</v>
      </c>
    </row>
    <row r="30" spans="1:68" s="11" customFormat="1" ht="21.75" customHeight="1">
      <c r="A30" s="95" t="s">
        <v>87</v>
      </c>
      <c r="B30" s="251">
        <v>1331</v>
      </c>
      <c r="C30" s="252">
        <v>1229</v>
      </c>
      <c r="D30" s="236">
        <v>92.3365890308039</v>
      </c>
      <c r="E30" s="237">
        <v>-102</v>
      </c>
      <c r="F30" s="248">
        <v>834</v>
      </c>
      <c r="G30" s="248">
        <v>795</v>
      </c>
      <c r="H30" s="236">
        <v>95.32374100719424</v>
      </c>
      <c r="I30" s="238">
        <v>-39</v>
      </c>
      <c r="J30" s="253">
        <v>1172</v>
      </c>
      <c r="K30" s="248">
        <v>983</v>
      </c>
      <c r="L30" s="236">
        <v>83.87372013651877</v>
      </c>
      <c r="M30" s="238">
        <v>-189</v>
      </c>
      <c r="N30" s="235">
        <v>702</v>
      </c>
      <c r="O30" s="235">
        <v>563</v>
      </c>
      <c r="P30" s="239">
        <v>80.1994301994302</v>
      </c>
      <c r="Q30" s="237">
        <v>-139</v>
      </c>
      <c r="R30" s="239">
        <v>59.9</v>
      </c>
      <c r="S30" s="239">
        <v>57.3</v>
      </c>
      <c r="T30" s="239">
        <v>-2.6000000000000014</v>
      </c>
      <c r="U30" s="235">
        <v>414</v>
      </c>
      <c r="V30" s="240">
        <v>267</v>
      </c>
      <c r="W30" s="239">
        <v>64.4927536231884</v>
      </c>
      <c r="X30" s="238">
        <v>-147</v>
      </c>
      <c r="Y30" s="235">
        <v>5173</v>
      </c>
      <c r="Z30" s="235">
        <v>8095</v>
      </c>
      <c r="AA30" s="236">
        <f t="shared" si="0"/>
        <v>156.48559829885946</v>
      </c>
      <c r="AB30" s="238">
        <f t="shared" si="1"/>
        <v>2922</v>
      </c>
      <c r="AC30" s="235">
        <v>1275</v>
      </c>
      <c r="AD30" s="235">
        <v>1188</v>
      </c>
      <c r="AE30" s="236">
        <f t="shared" si="2"/>
        <v>93.17647058823529</v>
      </c>
      <c r="AF30" s="238">
        <f t="shared" si="3"/>
        <v>-87</v>
      </c>
      <c r="AG30" s="235">
        <v>1697</v>
      </c>
      <c r="AH30" s="241">
        <v>4718</v>
      </c>
      <c r="AI30" s="236">
        <f t="shared" si="4"/>
        <v>278.02003535651147</v>
      </c>
      <c r="AJ30" s="238">
        <f t="shared" si="5"/>
        <v>3021</v>
      </c>
      <c r="AK30" s="254">
        <v>640</v>
      </c>
      <c r="AL30" s="254">
        <v>628</v>
      </c>
      <c r="AM30" s="243">
        <v>98.125</v>
      </c>
      <c r="AN30" s="244">
        <v>-12</v>
      </c>
      <c r="AO30" s="235">
        <v>305</v>
      </c>
      <c r="AP30" s="235">
        <v>306</v>
      </c>
      <c r="AQ30" s="239">
        <v>100.3</v>
      </c>
      <c r="AR30" s="238">
        <v>1</v>
      </c>
      <c r="AS30" s="246">
        <v>1416</v>
      </c>
      <c r="AT30" s="235">
        <v>1435</v>
      </c>
      <c r="AU30" s="239">
        <v>101.3</v>
      </c>
      <c r="AV30" s="238">
        <v>19</v>
      </c>
      <c r="AW30" s="235">
        <v>505</v>
      </c>
      <c r="AX30" s="235">
        <v>513</v>
      </c>
      <c r="AY30" s="239">
        <v>101.58415841584159</v>
      </c>
      <c r="AZ30" s="238">
        <v>8</v>
      </c>
      <c r="BA30" s="235">
        <v>384</v>
      </c>
      <c r="BB30" s="235">
        <v>420</v>
      </c>
      <c r="BC30" s="239">
        <v>109.375</v>
      </c>
      <c r="BD30" s="238">
        <v>36</v>
      </c>
      <c r="BE30" s="247">
        <v>2628.5340314136124</v>
      </c>
      <c r="BF30" s="235">
        <v>3690.9492273730684</v>
      </c>
      <c r="BG30" s="230">
        <v>140.4</v>
      </c>
      <c r="BH30" s="240">
        <v>135</v>
      </c>
      <c r="BI30" s="235">
        <v>363</v>
      </c>
      <c r="BJ30" s="239">
        <v>268.8888888888889</v>
      </c>
      <c r="BK30" s="238">
        <v>228</v>
      </c>
      <c r="BL30" s="235">
        <v>5</v>
      </c>
      <c r="BM30" s="235">
        <v>4847.21</v>
      </c>
      <c r="BN30" s="248">
        <v>6395</v>
      </c>
      <c r="BO30" s="249">
        <v>131.9</v>
      </c>
      <c r="BP30" s="250">
        <v>1547.79</v>
      </c>
    </row>
    <row r="31" spans="1:68" s="13" customFormat="1" ht="21.75" customHeight="1">
      <c r="A31" s="95" t="s">
        <v>88</v>
      </c>
      <c r="B31" s="251">
        <v>571</v>
      </c>
      <c r="C31" s="252">
        <v>498</v>
      </c>
      <c r="D31" s="236">
        <v>87.215411558669</v>
      </c>
      <c r="E31" s="237">
        <v>-73</v>
      </c>
      <c r="F31" s="248">
        <v>299</v>
      </c>
      <c r="G31" s="248">
        <v>290</v>
      </c>
      <c r="H31" s="236">
        <v>96.98996655518395</v>
      </c>
      <c r="I31" s="238">
        <v>-9</v>
      </c>
      <c r="J31" s="253">
        <v>492</v>
      </c>
      <c r="K31" s="248">
        <v>530</v>
      </c>
      <c r="L31" s="236">
        <v>107.72357723577235</v>
      </c>
      <c r="M31" s="238">
        <v>38</v>
      </c>
      <c r="N31" s="235">
        <v>220</v>
      </c>
      <c r="O31" s="235">
        <v>311</v>
      </c>
      <c r="P31" s="239">
        <v>141.36363636363635</v>
      </c>
      <c r="Q31" s="237">
        <v>91</v>
      </c>
      <c r="R31" s="239">
        <v>44.7</v>
      </c>
      <c r="S31" s="239">
        <v>58.7</v>
      </c>
      <c r="T31" s="239">
        <v>14</v>
      </c>
      <c r="U31" s="235">
        <v>190</v>
      </c>
      <c r="V31" s="240">
        <v>177</v>
      </c>
      <c r="W31" s="239">
        <v>93.15789473684211</v>
      </c>
      <c r="X31" s="238">
        <v>-13</v>
      </c>
      <c r="Y31" s="235">
        <v>1823</v>
      </c>
      <c r="Z31" s="235">
        <v>2700</v>
      </c>
      <c r="AA31" s="236">
        <f t="shared" si="0"/>
        <v>148.1075150850247</v>
      </c>
      <c r="AB31" s="238">
        <f t="shared" si="1"/>
        <v>877</v>
      </c>
      <c r="AC31" s="235">
        <v>551</v>
      </c>
      <c r="AD31" s="235">
        <v>447</v>
      </c>
      <c r="AE31" s="236">
        <f t="shared" si="2"/>
        <v>81.12522686025409</v>
      </c>
      <c r="AF31" s="238">
        <f t="shared" si="3"/>
        <v>-104</v>
      </c>
      <c r="AG31" s="235">
        <v>528</v>
      </c>
      <c r="AH31" s="241">
        <v>1471</v>
      </c>
      <c r="AI31" s="236">
        <f t="shared" si="4"/>
        <v>278.5984848484849</v>
      </c>
      <c r="AJ31" s="238">
        <f t="shared" si="5"/>
        <v>943</v>
      </c>
      <c r="AK31" s="254">
        <v>224</v>
      </c>
      <c r="AL31" s="254">
        <v>248</v>
      </c>
      <c r="AM31" s="243">
        <v>110.71428571428572</v>
      </c>
      <c r="AN31" s="244">
        <v>24</v>
      </c>
      <c r="AO31" s="235">
        <v>132</v>
      </c>
      <c r="AP31" s="235">
        <v>155</v>
      </c>
      <c r="AQ31" s="239">
        <v>117.4</v>
      </c>
      <c r="AR31" s="238">
        <v>23</v>
      </c>
      <c r="AS31" s="246">
        <v>534</v>
      </c>
      <c r="AT31" s="235">
        <v>554</v>
      </c>
      <c r="AU31" s="239">
        <v>103.7</v>
      </c>
      <c r="AV31" s="238">
        <v>20</v>
      </c>
      <c r="AW31" s="235">
        <v>138</v>
      </c>
      <c r="AX31" s="235">
        <v>131</v>
      </c>
      <c r="AY31" s="239">
        <v>94.92753623188406</v>
      </c>
      <c r="AZ31" s="238">
        <v>-7</v>
      </c>
      <c r="BA31" s="235">
        <v>97</v>
      </c>
      <c r="BB31" s="235">
        <v>97</v>
      </c>
      <c r="BC31" s="239">
        <v>100</v>
      </c>
      <c r="BD31" s="238">
        <v>0</v>
      </c>
      <c r="BE31" s="247">
        <v>2625.4901960784314</v>
      </c>
      <c r="BF31" s="235">
        <v>3332.4324324324325</v>
      </c>
      <c r="BG31" s="230">
        <v>126.9</v>
      </c>
      <c r="BH31" s="240">
        <v>19</v>
      </c>
      <c r="BI31" s="235">
        <v>21</v>
      </c>
      <c r="BJ31" s="239">
        <v>110.5263157894737</v>
      </c>
      <c r="BK31" s="238">
        <v>2</v>
      </c>
      <c r="BL31" s="235">
        <v>0</v>
      </c>
      <c r="BM31" s="235">
        <v>4184.37</v>
      </c>
      <c r="BN31" s="248">
        <v>4687</v>
      </c>
      <c r="BO31" s="249">
        <v>112</v>
      </c>
      <c r="BP31" s="250">
        <v>502.6300000000001</v>
      </c>
    </row>
    <row r="32" spans="1:68" s="11" customFormat="1" ht="21.75" customHeight="1">
      <c r="A32" s="97" t="s">
        <v>89</v>
      </c>
      <c r="B32" s="251">
        <v>936</v>
      </c>
      <c r="C32" s="252">
        <v>886</v>
      </c>
      <c r="D32" s="236">
        <v>94.65811965811966</v>
      </c>
      <c r="E32" s="237">
        <v>-50</v>
      </c>
      <c r="F32" s="248">
        <v>542</v>
      </c>
      <c r="G32" s="248">
        <v>623</v>
      </c>
      <c r="H32" s="236">
        <v>114.94464944649448</v>
      </c>
      <c r="I32" s="238">
        <v>81</v>
      </c>
      <c r="J32" s="253">
        <v>622</v>
      </c>
      <c r="K32" s="248">
        <v>667</v>
      </c>
      <c r="L32" s="236">
        <v>107.2347266881029</v>
      </c>
      <c r="M32" s="238">
        <v>45</v>
      </c>
      <c r="N32" s="235">
        <v>298</v>
      </c>
      <c r="O32" s="235">
        <v>241</v>
      </c>
      <c r="P32" s="239">
        <v>80.87248322147651</v>
      </c>
      <c r="Q32" s="237">
        <v>-57</v>
      </c>
      <c r="R32" s="239">
        <v>47.9</v>
      </c>
      <c r="S32" s="239">
        <v>36.1</v>
      </c>
      <c r="T32" s="239">
        <v>-11.799999999999997</v>
      </c>
      <c r="U32" s="235">
        <v>254</v>
      </c>
      <c r="V32" s="240">
        <v>263</v>
      </c>
      <c r="W32" s="239">
        <v>103.54330708661416</v>
      </c>
      <c r="X32" s="238">
        <v>9</v>
      </c>
      <c r="Y32" s="235">
        <v>3188</v>
      </c>
      <c r="Z32" s="235">
        <v>4445</v>
      </c>
      <c r="AA32" s="236">
        <f t="shared" si="0"/>
        <v>139.42910915934758</v>
      </c>
      <c r="AB32" s="238">
        <f t="shared" si="1"/>
        <v>1257</v>
      </c>
      <c r="AC32" s="235">
        <v>876</v>
      </c>
      <c r="AD32" s="235">
        <v>843</v>
      </c>
      <c r="AE32" s="236">
        <f t="shared" si="2"/>
        <v>96.23287671232876</v>
      </c>
      <c r="AF32" s="238">
        <f t="shared" si="3"/>
        <v>-33</v>
      </c>
      <c r="AG32" s="235">
        <v>1204</v>
      </c>
      <c r="AH32" s="241">
        <v>2511</v>
      </c>
      <c r="AI32" s="236">
        <f t="shared" si="4"/>
        <v>208.55481727574752</v>
      </c>
      <c r="AJ32" s="238">
        <f t="shared" si="5"/>
        <v>1307</v>
      </c>
      <c r="AK32" s="254">
        <v>306</v>
      </c>
      <c r="AL32" s="254">
        <v>356</v>
      </c>
      <c r="AM32" s="243">
        <v>116.33986928104576</v>
      </c>
      <c r="AN32" s="244">
        <v>50</v>
      </c>
      <c r="AO32" s="235">
        <v>168</v>
      </c>
      <c r="AP32" s="235">
        <v>207</v>
      </c>
      <c r="AQ32" s="239">
        <v>123.2</v>
      </c>
      <c r="AR32" s="238">
        <v>39</v>
      </c>
      <c r="AS32" s="246">
        <v>631</v>
      </c>
      <c r="AT32" s="235">
        <v>659</v>
      </c>
      <c r="AU32" s="239">
        <v>104.4</v>
      </c>
      <c r="AV32" s="238">
        <v>28</v>
      </c>
      <c r="AW32" s="235">
        <v>313</v>
      </c>
      <c r="AX32" s="235">
        <v>273</v>
      </c>
      <c r="AY32" s="239">
        <v>87.22044728434504</v>
      </c>
      <c r="AZ32" s="238">
        <v>-40</v>
      </c>
      <c r="BA32" s="235">
        <v>207</v>
      </c>
      <c r="BB32" s="235">
        <v>208</v>
      </c>
      <c r="BC32" s="239">
        <v>100.48309178743962</v>
      </c>
      <c r="BD32" s="238">
        <v>1</v>
      </c>
      <c r="BE32" s="247">
        <v>2473.3333333333335</v>
      </c>
      <c r="BF32" s="235">
        <v>3217.2897196261683</v>
      </c>
      <c r="BG32" s="230">
        <v>130.1</v>
      </c>
      <c r="BH32" s="240">
        <v>37</v>
      </c>
      <c r="BI32" s="235">
        <v>19</v>
      </c>
      <c r="BJ32" s="239">
        <v>51.35135135135135</v>
      </c>
      <c r="BK32" s="238">
        <v>-18</v>
      </c>
      <c r="BL32" s="235">
        <v>35</v>
      </c>
      <c r="BM32" s="235">
        <v>3901.08</v>
      </c>
      <c r="BN32" s="248">
        <v>4772</v>
      </c>
      <c r="BO32" s="249">
        <v>122.3</v>
      </c>
      <c r="BP32" s="250">
        <v>870.9200000000001</v>
      </c>
    </row>
    <row r="33" spans="1:68" s="11" customFormat="1" ht="21.75" customHeight="1" thickBot="1">
      <c r="A33" s="98" t="s">
        <v>90</v>
      </c>
      <c r="B33" s="255">
        <v>710</v>
      </c>
      <c r="C33" s="256">
        <v>633</v>
      </c>
      <c r="D33" s="257">
        <v>89.1549295774648</v>
      </c>
      <c r="E33" s="258">
        <v>-77</v>
      </c>
      <c r="F33" s="259">
        <v>468</v>
      </c>
      <c r="G33" s="259">
        <v>409</v>
      </c>
      <c r="H33" s="257">
        <v>87.3931623931624</v>
      </c>
      <c r="I33" s="260">
        <v>-59</v>
      </c>
      <c r="J33" s="261">
        <v>572</v>
      </c>
      <c r="K33" s="259">
        <v>623</v>
      </c>
      <c r="L33" s="257">
        <v>108.91608391608392</v>
      </c>
      <c r="M33" s="260">
        <v>51</v>
      </c>
      <c r="N33" s="262">
        <v>251</v>
      </c>
      <c r="O33" s="262">
        <v>295</v>
      </c>
      <c r="P33" s="263">
        <v>117.52988047808766</v>
      </c>
      <c r="Q33" s="258">
        <v>44</v>
      </c>
      <c r="R33" s="263">
        <v>43.9</v>
      </c>
      <c r="S33" s="263">
        <v>47.4</v>
      </c>
      <c r="T33" s="263">
        <v>3.5</v>
      </c>
      <c r="U33" s="262">
        <v>188</v>
      </c>
      <c r="V33" s="264">
        <v>196</v>
      </c>
      <c r="W33" s="263">
        <v>104.25531914893618</v>
      </c>
      <c r="X33" s="260">
        <v>8</v>
      </c>
      <c r="Y33" s="262">
        <v>2675</v>
      </c>
      <c r="Z33" s="262">
        <v>3923</v>
      </c>
      <c r="AA33" s="257">
        <f t="shared" si="0"/>
        <v>146.65420560747663</v>
      </c>
      <c r="AB33" s="260">
        <f t="shared" si="1"/>
        <v>1248</v>
      </c>
      <c r="AC33" s="262">
        <v>676</v>
      </c>
      <c r="AD33" s="262">
        <v>588</v>
      </c>
      <c r="AE33" s="257">
        <f t="shared" si="2"/>
        <v>86.98224852071006</v>
      </c>
      <c r="AF33" s="260">
        <f t="shared" si="3"/>
        <v>-88</v>
      </c>
      <c r="AG33" s="262">
        <v>853</v>
      </c>
      <c r="AH33" s="265">
        <v>1925</v>
      </c>
      <c r="AI33" s="236">
        <f t="shared" si="4"/>
        <v>225.67409144196952</v>
      </c>
      <c r="AJ33" s="238">
        <f t="shared" si="5"/>
        <v>1072</v>
      </c>
      <c r="AK33" s="266">
        <v>337</v>
      </c>
      <c r="AL33" s="266">
        <v>380</v>
      </c>
      <c r="AM33" s="267">
        <v>112.75964391691396</v>
      </c>
      <c r="AN33" s="268">
        <v>43</v>
      </c>
      <c r="AO33" s="262">
        <v>207</v>
      </c>
      <c r="AP33" s="262">
        <v>214</v>
      </c>
      <c r="AQ33" s="263">
        <v>103.4</v>
      </c>
      <c r="AR33" s="260">
        <v>7</v>
      </c>
      <c r="AS33" s="269">
        <v>621</v>
      </c>
      <c r="AT33" s="262">
        <v>648</v>
      </c>
      <c r="AU33" s="263">
        <v>104.3</v>
      </c>
      <c r="AV33" s="260">
        <v>27</v>
      </c>
      <c r="AW33" s="262">
        <v>230</v>
      </c>
      <c r="AX33" s="262">
        <v>185</v>
      </c>
      <c r="AY33" s="263">
        <v>80.43478260869566</v>
      </c>
      <c r="AZ33" s="260">
        <v>-45</v>
      </c>
      <c r="BA33" s="262">
        <v>175</v>
      </c>
      <c r="BB33" s="262">
        <v>148</v>
      </c>
      <c r="BC33" s="263">
        <v>84.57142857142857</v>
      </c>
      <c r="BD33" s="260">
        <v>-27</v>
      </c>
      <c r="BE33" s="270">
        <v>2313.3333333333335</v>
      </c>
      <c r="BF33" s="262">
        <v>3106.6265060240967</v>
      </c>
      <c r="BG33" s="230">
        <v>134.3</v>
      </c>
      <c r="BH33" s="264">
        <v>63</v>
      </c>
      <c r="BI33" s="262">
        <v>39</v>
      </c>
      <c r="BJ33" s="263">
        <v>61.904761904761905</v>
      </c>
      <c r="BK33" s="260">
        <v>-24</v>
      </c>
      <c r="BL33" s="262">
        <v>0</v>
      </c>
      <c r="BM33" s="262">
        <v>4906.35</v>
      </c>
      <c r="BN33" s="259">
        <v>6354</v>
      </c>
      <c r="BO33" s="271">
        <v>129.5</v>
      </c>
      <c r="BP33" s="272">
        <v>1447.6499999999996</v>
      </c>
    </row>
    <row r="34" spans="1:58" s="14" customFormat="1" ht="12.75">
      <c r="A34" s="57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AS34" s="274"/>
      <c r="AT34" s="274"/>
      <c r="AU34" s="274"/>
      <c r="AV34" s="275"/>
      <c r="BD34" s="276"/>
      <c r="BE34" s="276"/>
      <c r="BF34" s="276"/>
    </row>
    <row r="35" spans="1:58" s="14" customFormat="1" ht="12.75">
      <c r="A35" s="57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AS35" s="274"/>
      <c r="AT35" s="274"/>
      <c r="AU35" s="274"/>
      <c r="AV35" s="275"/>
      <c r="BD35" s="276"/>
      <c r="BE35" s="276"/>
      <c r="BF35" s="276"/>
    </row>
    <row r="36" spans="1:58" s="14" customFormat="1" ht="12.75">
      <c r="A36" s="57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AS36" s="274"/>
      <c r="AT36" s="274"/>
      <c r="AU36" s="274"/>
      <c r="AV36" s="275"/>
      <c r="BD36" s="276"/>
      <c r="BE36" s="276"/>
      <c r="BF36" s="276"/>
    </row>
    <row r="37" spans="1:58" s="14" customFormat="1" ht="12.75">
      <c r="A37" s="57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AV37" s="276"/>
      <c r="BD37" s="276"/>
      <c r="BE37" s="276"/>
      <c r="BF37" s="276"/>
    </row>
    <row r="38" spans="1:58" s="14" customFormat="1" ht="12.75">
      <c r="A38" s="57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BD38" s="276"/>
      <c r="BE38" s="276"/>
      <c r="BF38" s="276"/>
    </row>
    <row r="39" spans="1:20" s="14" customFormat="1" ht="12.75">
      <c r="A39" s="57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</row>
    <row r="40" spans="1:20" s="14" customFormat="1" ht="12.75">
      <c r="A40" s="57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</row>
    <row r="41" spans="1:20" s="14" customFormat="1" ht="12.75">
      <c r="A41" s="57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</row>
    <row r="42" s="14" customFormat="1" ht="12.75">
      <c r="A42" s="57"/>
    </row>
    <row r="43" s="14" customFormat="1" ht="12.75">
      <c r="A43" s="57"/>
    </row>
    <row r="44" s="14" customFormat="1" ht="12.75">
      <c r="A44" s="57"/>
    </row>
    <row r="45" s="14" customFormat="1" ht="12.75">
      <c r="A45" s="57"/>
    </row>
    <row r="46" s="14" customFormat="1" ht="12.75">
      <c r="A46" s="57"/>
    </row>
    <row r="47" s="14" customFormat="1" ht="12.75">
      <c r="A47" s="57"/>
    </row>
    <row r="48" s="14" customFormat="1" ht="12.75">
      <c r="A48" s="57"/>
    </row>
    <row r="49" s="14" customFormat="1" ht="12.75">
      <c r="A49" s="57"/>
    </row>
    <row r="50" s="14" customFormat="1" ht="12.75">
      <c r="A50" s="57"/>
    </row>
    <row r="51" s="14" customFormat="1" ht="12.75">
      <c r="A51" s="57"/>
    </row>
    <row r="52" s="14" customFormat="1" ht="12.75">
      <c r="A52" s="57"/>
    </row>
    <row r="53" s="14" customFormat="1" ht="12.75">
      <c r="A53" s="57"/>
    </row>
    <row r="54" s="14" customFormat="1" ht="12.75">
      <c r="A54" s="57"/>
    </row>
    <row r="55" s="14" customFormat="1" ht="12.75">
      <c r="A55" s="57"/>
    </row>
    <row r="56" s="14" customFormat="1" ht="12.75">
      <c r="A56" s="57"/>
    </row>
    <row r="57" s="14" customFormat="1" ht="12.75">
      <c r="A57" s="57"/>
    </row>
    <row r="58" s="14" customFormat="1" ht="12.75">
      <c r="A58" s="57"/>
    </row>
    <row r="59" s="14" customFormat="1" ht="12.75">
      <c r="A59" s="57"/>
    </row>
    <row r="60" s="14" customFormat="1" ht="12.75">
      <c r="A60" s="57"/>
    </row>
    <row r="61" s="11" customFormat="1" ht="12.75">
      <c r="A61" s="56"/>
    </row>
    <row r="62" s="11" customFormat="1" ht="12.75">
      <c r="A62" s="56"/>
    </row>
    <row r="63" s="11" customFormat="1" ht="12.75">
      <c r="A63" s="56"/>
    </row>
    <row r="64" s="11" customFormat="1" ht="12.75">
      <c r="A64" s="56"/>
    </row>
    <row r="65" s="11" customFormat="1" ht="12.75">
      <c r="A65" s="56"/>
    </row>
    <row r="66" s="11" customFormat="1" ht="12.75">
      <c r="A66" s="56"/>
    </row>
    <row r="67" s="11" customFormat="1" ht="12.75">
      <c r="A67" s="56"/>
    </row>
    <row r="68" s="11" customFormat="1" ht="12.75">
      <c r="A68" s="56"/>
    </row>
    <row r="69" s="11" customFormat="1" ht="12.75">
      <c r="A69" s="56"/>
    </row>
    <row r="70" s="11" customFormat="1" ht="12.75">
      <c r="A70" s="56"/>
    </row>
    <row r="71" s="11" customFormat="1" ht="12.75">
      <c r="A71" s="56"/>
    </row>
    <row r="72" s="11" customFormat="1" ht="12.75">
      <c r="A72" s="56"/>
    </row>
    <row r="73" s="11" customFormat="1" ht="12.75">
      <c r="A73" s="56"/>
    </row>
    <row r="74" s="11" customFormat="1" ht="12.75">
      <c r="A74" s="56"/>
    </row>
    <row r="75" s="11" customFormat="1" ht="12.75">
      <c r="A75" s="56"/>
    </row>
    <row r="76" s="11" customFormat="1" ht="12.75">
      <c r="A76" s="56"/>
    </row>
    <row r="77" s="11" customFormat="1" ht="12.75">
      <c r="A77" s="56"/>
    </row>
    <row r="78" s="11" customFormat="1" ht="12.75">
      <c r="A78" s="56"/>
    </row>
    <row r="79" s="11" customFormat="1" ht="12.75">
      <c r="A79" s="56"/>
    </row>
    <row r="80" s="11" customFormat="1" ht="12.75">
      <c r="A80" s="56"/>
    </row>
    <row r="81" s="11" customFormat="1" ht="12.75">
      <c r="A81" s="56"/>
    </row>
    <row r="82" s="11" customFormat="1" ht="12.75">
      <c r="A82" s="56"/>
    </row>
    <row r="83" s="11" customFormat="1" ht="12.75">
      <c r="A83" s="56"/>
    </row>
    <row r="84" s="11" customFormat="1" ht="12.75">
      <c r="A84" s="56"/>
    </row>
    <row r="85" s="11" customFormat="1" ht="12.75">
      <c r="A85" s="56"/>
    </row>
    <row r="86" s="11" customFormat="1" ht="12.75">
      <c r="A86" s="56"/>
    </row>
    <row r="87" s="11" customFormat="1" ht="12.75">
      <c r="A87" s="56"/>
    </row>
    <row r="88" s="11" customFormat="1" ht="12.75">
      <c r="A88" s="56"/>
    </row>
    <row r="89" s="11" customFormat="1" ht="12.75">
      <c r="A89" s="56"/>
    </row>
    <row r="90" s="11" customFormat="1" ht="12.75">
      <c r="A90" s="56"/>
    </row>
    <row r="91" s="11" customFormat="1" ht="12.75">
      <c r="A91" s="56"/>
    </row>
    <row r="92" s="11" customFormat="1" ht="12.75">
      <c r="A92" s="56"/>
    </row>
    <row r="93" s="11" customFormat="1" ht="12.75">
      <c r="A93" s="56"/>
    </row>
    <row r="94" s="11" customFormat="1" ht="12.75">
      <c r="A94" s="56"/>
    </row>
    <row r="95" s="11" customFormat="1" ht="12.75">
      <c r="A95" s="56"/>
    </row>
    <row r="96" s="11" customFormat="1" ht="12.75">
      <c r="A96" s="56"/>
    </row>
    <row r="97" s="11" customFormat="1" ht="12.75">
      <c r="A97" s="56"/>
    </row>
    <row r="98" s="11" customFormat="1" ht="12.75">
      <c r="A98" s="56"/>
    </row>
    <row r="99" s="11" customFormat="1" ht="12.75">
      <c r="A99" s="56"/>
    </row>
    <row r="100" s="11" customFormat="1" ht="12.75">
      <c r="A100" s="56"/>
    </row>
    <row r="101" s="11" customFormat="1" ht="12.75">
      <c r="A101" s="56"/>
    </row>
    <row r="102" s="11" customFormat="1" ht="12.75">
      <c r="A102" s="56"/>
    </row>
    <row r="103" s="11" customFormat="1" ht="12.75">
      <c r="A103" s="56"/>
    </row>
    <row r="104" s="11" customFormat="1" ht="12.75">
      <c r="A104" s="56"/>
    </row>
    <row r="105" s="11" customFormat="1" ht="12.75">
      <c r="A105" s="56"/>
    </row>
    <row r="106" s="11" customFormat="1" ht="12.75">
      <c r="A106" s="56"/>
    </row>
    <row r="107" s="11" customFormat="1" ht="12.75">
      <c r="A107" s="56"/>
    </row>
    <row r="108" s="11" customFormat="1" ht="12.75">
      <c r="A108" s="56"/>
    </row>
    <row r="109" s="11" customFormat="1" ht="12.75">
      <c r="A109" s="56"/>
    </row>
    <row r="110" s="11" customFormat="1" ht="12.75">
      <c r="A110" s="56"/>
    </row>
    <row r="111" s="11" customFormat="1" ht="12.75">
      <c r="A111" s="56"/>
    </row>
    <row r="112" s="11" customFormat="1" ht="12.75">
      <c r="A112" s="56"/>
    </row>
    <row r="113" s="11" customFormat="1" ht="12.75">
      <c r="A113" s="56"/>
    </row>
    <row r="114" s="11" customFormat="1" ht="12.75">
      <c r="A114" s="56"/>
    </row>
    <row r="115" s="11" customFormat="1" ht="12.75">
      <c r="A115" s="56"/>
    </row>
    <row r="116" s="11" customFormat="1" ht="12.75">
      <c r="A116" s="56"/>
    </row>
    <row r="117" s="11" customFormat="1" ht="12.75">
      <c r="A117" s="56"/>
    </row>
    <row r="118" s="11" customFormat="1" ht="12.75">
      <c r="A118" s="56"/>
    </row>
    <row r="119" s="11" customFormat="1" ht="12.75">
      <c r="A119" s="56"/>
    </row>
    <row r="120" s="11" customFormat="1" ht="12.75">
      <c r="A120" s="56"/>
    </row>
    <row r="121" s="11" customFormat="1" ht="12.75">
      <c r="A121" s="56"/>
    </row>
    <row r="122" s="11" customFormat="1" ht="12.75">
      <c r="A122" s="56"/>
    </row>
    <row r="123" s="11" customFormat="1" ht="12.75">
      <c r="A123" s="56"/>
    </row>
    <row r="124" s="11" customFormat="1" ht="12.75">
      <c r="A124" s="56"/>
    </row>
    <row r="125" s="11" customFormat="1" ht="12.75">
      <c r="A125" s="56"/>
    </row>
    <row r="126" s="11" customFormat="1" ht="12.75">
      <c r="A126" s="56"/>
    </row>
    <row r="127" s="11" customFormat="1" ht="12.75">
      <c r="A127" s="56"/>
    </row>
    <row r="128" s="11" customFormat="1" ht="12.75">
      <c r="A128" s="56"/>
    </row>
    <row r="129" s="11" customFormat="1" ht="12.75">
      <c r="A129" s="56"/>
    </row>
    <row r="130" s="11" customFormat="1" ht="12.75">
      <c r="A130" s="56"/>
    </row>
    <row r="131" s="11" customFormat="1" ht="12.75">
      <c r="A131" s="56"/>
    </row>
    <row r="132" s="11" customFormat="1" ht="12.75">
      <c r="A132" s="56"/>
    </row>
    <row r="133" s="11" customFormat="1" ht="12.75">
      <c r="A133" s="56"/>
    </row>
    <row r="134" s="11" customFormat="1" ht="12.75">
      <c r="A134" s="56"/>
    </row>
    <row r="135" s="11" customFormat="1" ht="12.75">
      <c r="A135" s="56"/>
    </row>
    <row r="136" s="11" customFormat="1" ht="12.75">
      <c r="A136" s="56"/>
    </row>
    <row r="137" s="11" customFormat="1" ht="12.75">
      <c r="A137" s="56"/>
    </row>
    <row r="138" s="11" customFormat="1" ht="12.75">
      <c r="A138" s="56"/>
    </row>
    <row r="139" s="11" customFormat="1" ht="12.75">
      <c r="A139" s="56"/>
    </row>
    <row r="140" s="11" customFormat="1" ht="12.75">
      <c r="A140" s="56"/>
    </row>
    <row r="141" s="11" customFormat="1" ht="12.75">
      <c r="A141" s="56"/>
    </row>
    <row r="142" s="11" customFormat="1" ht="12.75">
      <c r="A142" s="56"/>
    </row>
    <row r="143" s="11" customFormat="1" ht="12.75">
      <c r="A143" s="56"/>
    </row>
    <row r="144" s="11" customFormat="1" ht="12.75">
      <c r="A144" s="56"/>
    </row>
  </sheetData>
  <sheetProtection/>
  <mergeCells count="75">
    <mergeCell ref="B1:X1"/>
    <mergeCell ref="B2:X2"/>
    <mergeCell ref="U3:X5"/>
    <mergeCell ref="K6:K7"/>
    <mergeCell ref="C6:C7"/>
    <mergeCell ref="B6:B7"/>
    <mergeCell ref="D6:E6"/>
    <mergeCell ref="F6:F7"/>
    <mergeCell ref="G6:G7"/>
    <mergeCell ref="H6:I6"/>
    <mergeCell ref="W6:X6"/>
    <mergeCell ref="Y6:Y7"/>
    <mergeCell ref="Y3:AB5"/>
    <mergeCell ref="Z6:Z7"/>
    <mergeCell ref="A3:A7"/>
    <mergeCell ref="B3:E5"/>
    <mergeCell ref="F3:I5"/>
    <mergeCell ref="J3:M5"/>
    <mergeCell ref="N3:Q5"/>
    <mergeCell ref="O6:O7"/>
    <mergeCell ref="P6:Q6"/>
    <mergeCell ref="U6:U7"/>
    <mergeCell ref="V6:V7"/>
    <mergeCell ref="J6:J7"/>
    <mergeCell ref="AS6:AT6"/>
    <mergeCell ref="L6:M6"/>
    <mergeCell ref="N6:N7"/>
    <mergeCell ref="AD6:AD7"/>
    <mergeCell ref="AE6:AF6"/>
    <mergeCell ref="AC6:AC7"/>
    <mergeCell ref="BE3:BG5"/>
    <mergeCell ref="AC3:AF3"/>
    <mergeCell ref="AG3:AJ5"/>
    <mergeCell ref="AO3:AR5"/>
    <mergeCell ref="AS3:AV5"/>
    <mergeCell ref="AW3:AZ5"/>
    <mergeCell ref="AK3:AN5"/>
    <mergeCell ref="AC4:AF5"/>
    <mergeCell ref="BA3:BD5"/>
    <mergeCell ref="AA6:AB6"/>
    <mergeCell ref="AY6:AZ6"/>
    <mergeCell ref="BA6:BA7"/>
    <mergeCell ref="AM6:AN6"/>
    <mergeCell ref="AO6:AO7"/>
    <mergeCell ref="AG6:AG7"/>
    <mergeCell ref="AH6:AH7"/>
    <mergeCell ref="AU6:AV6"/>
    <mergeCell ref="AI6:AJ6"/>
    <mergeCell ref="AX6:AX7"/>
    <mergeCell ref="AP6:AP7"/>
    <mergeCell ref="AQ6:AR6"/>
    <mergeCell ref="BB6:BB7"/>
    <mergeCell ref="BC6:BD6"/>
    <mergeCell ref="AK6:AK7"/>
    <mergeCell ref="AL6:AL7"/>
    <mergeCell ref="BM6:BM7"/>
    <mergeCell ref="BN6:BN7"/>
    <mergeCell ref="BJ6:BK6"/>
    <mergeCell ref="BB2:BD2"/>
    <mergeCell ref="BE6:BE7"/>
    <mergeCell ref="AW6:AW7"/>
    <mergeCell ref="BF6:BF7"/>
    <mergeCell ref="BG6:BG7"/>
    <mergeCell ref="BH6:BH7"/>
    <mergeCell ref="BI6:BI7"/>
    <mergeCell ref="R3:T5"/>
    <mergeCell ref="R6:R7"/>
    <mergeCell ref="S6:S7"/>
    <mergeCell ref="T6:T7"/>
    <mergeCell ref="BO6:BP6"/>
    <mergeCell ref="BN2:BP2"/>
    <mergeCell ref="BH3:BL4"/>
    <mergeCell ref="BH5:BK5"/>
    <mergeCell ref="BL6:BL7"/>
    <mergeCell ref="BM3:BP5"/>
  </mergeCells>
  <printOptions horizontalCentered="1" verticalCentered="1"/>
  <pageMargins left="0" right="0" top="0" bottom="0" header="0" footer="0"/>
  <pageSetup fitToHeight="2" horizontalDpi="600" verticalDpi="600" orientation="landscape" paperSize="9" scale="70" r:id="rId1"/>
  <colBreaks count="3" manualBreakCount="3">
    <brk id="20" max="33" man="1"/>
    <brk id="40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2019-09-12T07:28:10Z</cp:lastPrinted>
  <dcterms:created xsi:type="dcterms:W3CDTF">2017-11-17T08:56:41Z</dcterms:created>
  <dcterms:modified xsi:type="dcterms:W3CDTF">2019-11-15T12:23:08Z</dcterms:modified>
  <cp:category/>
  <cp:version/>
  <cp:contentType/>
  <cp:contentStatus/>
</cp:coreProperties>
</file>