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668" activeTab="6"/>
  </bookViews>
  <sheets>
    <sheet name="1 " sheetId="1" r:id="rId1"/>
    <sheet name="2" sheetId="2" r:id="rId2"/>
    <sheet name=" 3 " sheetId="3" r:id="rId3"/>
    <sheet name="4 " sheetId="4" r:id="rId4"/>
    <sheet name="5 " sheetId="5" r:id="rId5"/>
    <sheet name="6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'!$B$1:$F$31</definedName>
    <definedName name="_xlnm.Print_Area" localSheetId="0">'1 '!$A$1:$C$10</definedName>
    <definedName name="_xlnm.Print_Area" localSheetId="1">'2'!$A$1:$I$9</definedName>
    <definedName name="_xlnm.Print_Area" localSheetId="3">'4 '!$A$1:$E$25</definedName>
    <definedName name="_xlnm.Print_Area" localSheetId="4">'5 '!$A$1:$E$15</definedName>
    <definedName name="_xlnm.Print_Area" localSheetId="5">'6'!$A$1:$E$32</definedName>
    <definedName name="_xlnm.Print_Area" localSheetId="6">'7 '!$A$1:$BP$33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<sst xmlns="http://schemas.openxmlformats.org/spreadsheetml/2006/main" count="252" uniqueCount="156">
  <si>
    <t>Показник</t>
  </si>
  <si>
    <t>2017 р.</t>
  </si>
  <si>
    <t>зміна значення</t>
  </si>
  <si>
    <t>%</t>
  </si>
  <si>
    <t xml:space="preserve"> + (-)                            тис. осіб</t>
  </si>
  <si>
    <t xml:space="preserve"> </t>
  </si>
  <si>
    <t xml:space="preserve"> 2017 р.</t>
  </si>
  <si>
    <t xml:space="preserve"> + (-)                       тис. осіб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</si>
  <si>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</si>
  <si>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</si>
  <si>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</si>
  <si>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</si>
  <si>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</si>
  <si>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 xml:space="preserve">з них </t>
  </si>
  <si>
    <t>особи, які навчаються в навчальних закладах різних типів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</si>
  <si>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</si>
  <si>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</si>
  <si>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</si>
  <si>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</si>
  <si>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</si>
  <si>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</si>
  <si>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</si>
  <si>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</si>
  <si>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</si>
  <si>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Донецька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</si>
  <si>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</si>
  <si>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</si>
  <si>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</si>
  <si>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</si>
  <si>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</si>
  <si>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</si>
  <si>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</si>
  <si>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</si>
  <si>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</si>
  <si>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</si>
  <si>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</si>
  <si>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</si>
  <si>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</si>
  <si>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</si>
  <si>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</si>
  <si>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</si>
  <si>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</si>
  <si>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</si>
  <si>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</si>
  <si>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</si>
  <si>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</si>
  <si>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</si>
  <si>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</si>
  <si>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</si>
  <si>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</si>
  <si>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</si>
  <si>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</si>
  <si>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</si>
  <si>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</si>
  <si>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</si>
  <si>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</si>
  <si>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</si>
  <si>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</si>
  <si>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</si>
  <si>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</si>
  <si>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t xml:space="preserve">Рівень економічної активності, % </t>
  </si>
  <si>
    <r>
      <t>Зайняте населення</t>
    </r>
    <r>
      <rPr>
        <sz val="14"/>
        <rFont val="Times New Roman"/>
        <family val="1"/>
      </rPr>
      <t>, тис.осіб</t>
    </r>
  </si>
  <si>
    <t>Рівень зайнятості, %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</si>
  <si>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</si>
  <si>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</si>
  <si>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</si>
  <si>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</si>
  <si>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</si>
  <si>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</si>
  <si>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</si>
  <si>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</si>
  <si>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</si>
  <si>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</si>
  <si>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</si>
  <si>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Донецька область</t>
  </si>
  <si>
    <t>Донецький МЦЗ</t>
  </si>
  <si>
    <t>Авдіївський МЦЗ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</si>
  <si>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</si>
  <si>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</si>
  <si>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</si>
  <si>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</si>
  <si>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</si>
  <si>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</si>
  <si>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</si>
  <si>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</si>
  <si>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</si>
  <si>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</si>
  <si>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</si>
  <si>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</si>
  <si>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</si>
  <si>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</si>
  <si>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</si>
  <si>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</si>
  <si>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</si>
  <si>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</si>
  <si>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</si>
  <si>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</si>
  <si>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</si>
  <si>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Все населення працездатного віку</t>
  </si>
  <si>
    <t>Діяльність Донецької обласної служби зайнятості</t>
  </si>
  <si>
    <t>Надання послуг Донецькою обласною службою зайнятості</t>
  </si>
  <si>
    <t>2018 р.</t>
  </si>
  <si>
    <t xml:space="preserve"> 2018 р.</t>
  </si>
  <si>
    <t>Кількість осіб, охоплених профорієнтаційними послугами, осіб</t>
  </si>
  <si>
    <t>Працевлаштовано до набуття статусу  безробітного, осіб</t>
  </si>
  <si>
    <t xml:space="preserve">Бахмутський МЦЗ </t>
  </si>
  <si>
    <t xml:space="preserve">Бахмутський МЦЗ  </t>
  </si>
  <si>
    <t>1. Мали статус безробітного, тис. осіб</t>
  </si>
  <si>
    <t>1.1. з них зареєстровано з початку року</t>
  </si>
  <si>
    <t>2. Отримали роботу (у т.ч. до набуття статусу безробітного),  тис. осіб</t>
  </si>
  <si>
    <t>2.1. з них працевлаштовано до набуття статусу,                                     тис. осіб</t>
  </si>
  <si>
    <t>2.2. Питома вага працевлаштованих до набуття статусу, %</t>
  </si>
  <si>
    <t xml:space="preserve"> 2.3. Працевлаштовано безробітних за направленням служби зайнятості</t>
  </si>
  <si>
    <t>2.3.1. Працевлаштовано шляхом одноразової виплати допомоги по безробіттю, осіб</t>
  </si>
  <si>
    <t>2.3.2. Працевлаштовано з компенсацією витрат роботодавцю єдиного внеску, осіб</t>
  </si>
  <si>
    <t>3. Проходили професійне навчання безробітні, тис. осіб</t>
  </si>
  <si>
    <t>4. Всього отримали ваучер на навчання, особи</t>
  </si>
  <si>
    <t>5. Брали участь у громадських та інших роботах тимчасового характеру,  тис. осіб</t>
  </si>
  <si>
    <t>8. Кількість роботодавців, які надали інформацію про вакансії,  тис. одиниць</t>
  </si>
  <si>
    <t>9. Кількість вакансій, тис. одиниць</t>
  </si>
  <si>
    <t>9.1 з них зареєстровано з початку року</t>
  </si>
  <si>
    <t>6. Кількість осіб, охоплених профорієнтаційними послугами, тис. осіб</t>
  </si>
  <si>
    <t>7. Отримували допомогу по безробіттю, тис. осіб</t>
  </si>
  <si>
    <t>10. Мали статус безробітного, тис. осіб</t>
  </si>
  <si>
    <t>11. Отримували допомогу по безробіттю,                                                            тис. осіб</t>
  </si>
  <si>
    <t>13. Кількість вакансій по формі 3-ПН, тис. одиниць</t>
  </si>
  <si>
    <t>14. Інформація про вакансії, отримані з інших джерел, тис. одиниць</t>
  </si>
  <si>
    <t>15. Середній розмір заробітної плати у вакансіях, грн.</t>
  </si>
  <si>
    <t>16. Кількість претендентів на одну вакансію, особи</t>
  </si>
  <si>
    <t>Станом на дату: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</si>
  <si>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</si>
  <si>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(за формою 3-ПН)</t>
  </si>
  <si>
    <t>Кількість вакансій на кінець періоду, одиниць</t>
  </si>
  <si>
    <t>Середній розмір заробітної плати у вакансіях, грн.</t>
  </si>
  <si>
    <t xml:space="preserve">   Продовження</t>
  </si>
  <si>
    <t>12. Середній розмір допомоги по безробіттю,                     у звітному місяці, грн.</t>
  </si>
  <si>
    <t xml:space="preserve">Економічна активність населення працездатного віку по Донецькій області у середньому за 9 місяців 2017 -2018 рр..                                                                                                                                                          </t>
  </si>
  <si>
    <t>за  9 місяців 2017 -2018 рр..</t>
  </si>
  <si>
    <t xml:space="preserve"> 2019 р.</t>
  </si>
  <si>
    <t>з інших джерел</t>
  </si>
  <si>
    <t>за січень  2018 - 2019 років</t>
  </si>
  <si>
    <t>Середній розмір допомоги по безробіттю у січні, грн.</t>
  </si>
  <si>
    <t>за січень 2018-2019 рр.</t>
  </si>
  <si>
    <t>2019 р.</t>
  </si>
  <si>
    <t>Інформація щодо запланованого масового вивільнення працівників за січень 2018-2019 рр.</t>
  </si>
  <si>
    <t>січень          2018 р.</t>
  </si>
  <si>
    <t>січень        2019 р.</t>
  </si>
  <si>
    <t>Інформація щодо запланованого масового вивільнення працівників                                                                                             за січень 2018-2019 рр.</t>
  </si>
  <si>
    <t xml:space="preserve"> 16,1 в.п.</t>
  </si>
  <si>
    <t xml:space="preserve">  + 603 грн.</t>
  </si>
  <si>
    <t xml:space="preserve"> - 1 особа</t>
  </si>
  <si>
    <t xml:space="preserve">  + 1337 грн.</t>
  </si>
  <si>
    <t>отримали статус безробітного, осіб</t>
  </si>
  <si>
    <t xml:space="preserve"> 3.1. з них в ЦПТО, осіб</t>
  </si>
  <si>
    <t>Питома вага працевлашто-           ваних до набуття статусу безробітного,%</t>
  </si>
  <si>
    <t>різ-ниця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</si>
</sst>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\.mm\.yyyy"/>
    <numFmt numFmtId="175" formatCode="##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Mangal"/>
      <family val="2"/>
    </font>
    <font>
      <sz val="10"/>
      <name val="SimSun"/>
      <family val="2"/>
    </font>
    <font>
      <b/>
      <sz val="14"/>
      <name val="Arial Cyr"/>
      <family val="0"/>
    </font>
    <font>
      <i/>
      <sz val="14"/>
      <name val="Times New Roman Cyr"/>
      <family val="0"/>
    </font>
    <font>
      <b/>
      <u val="single"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4"/>
      <color indexed="8"/>
      <name val="Times New Roman"/>
      <family val="2"/>
    </font>
    <font>
      <b/>
      <sz val="16"/>
      <color indexed="12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 Cyr"/>
      <family val="0"/>
    </font>
    <font>
      <b/>
      <sz val="16"/>
      <color indexed="12"/>
      <name val="Times New Roman Cyr"/>
      <family val="1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0"/>
      <color theme="1"/>
      <name val="Arial Cyr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 Cyr"/>
      <family val="0"/>
    </font>
    <font>
      <b/>
      <sz val="16"/>
      <color rgb="FF0000FF"/>
      <name val="Times New Roman Cyr"/>
      <family val="1"/>
    </font>
    <font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0"/>
      <color rgb="FF0000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/>
      <right/>
      <top style="thin"/>
      <bottom style="thin"/>
    </border>
    <border>
      <left style="thin"/>
      <right style="thin"/>
      <top/>
      <bottom style="thin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 style="thin"/>
      <right style="medium"/>
      <top style="thin"/>
      <bottom style="thin"/>
    </border>
    <border>
      <left style="medium"/>
      <right style="double"/>
      <top style="double"/>
      <bottom style="hair"/>
    </border>
    <border>
      <left style="medium"/>
      <right style="double"/>
      <top/>
      <bottom style="thin"/>
    </border>
    <border>
      <left style="medium"/>
      <right style="double"/>
      <top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hair"/>
    </border>
    <border>
      <left style="medium"/>
      <right style="double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double"/>
      <bottom style="hair"/>
    </border>
    <border>
      <left style="thin"/>
      <right style="medium"/>
      <top style="double"/>
      <bottom style="hair"/>
    </border>
    <border>
      <left style="double"/>
      <right/>
      <top/>
      <bottom style="thin"/>
    </border>
    <border>
      <left style="thin"/>
      <right style="medium"/>
      <top/>
      <bottom style="thin"/>
    </border>
    <border>
      <left style="double"/>
      <right/>
      <top/>
      <bottom style="hair"/>
    </border>
    <border>
      <left style="thin"/>
      <right style="medium"/>
      <top/>
      <bottom style="hair"/>
    </border>
    <border>
      <left style="double"/>
      <right/>
      <top style="hair"/>
      <bottom style="thin"/>
    </border>
    <border>
      <left style="thin"/>
      <right style="medium"/>
      <top style="hair"/>
      <bottom style="thin"/>
    </border>
    <border>
      <left style="double"/>
      <right/>
      <top style="thin"/>
      <bottom style="hair"/>
    </border>
    <border>
      <left style="thin"/>
      <right style="medium"/>
      <top style="thin"/>
      <bottom style="hair"/>
    </border>
    <border>
      <left style="double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4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42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42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42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2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0" fillId="32" borderId="0" applyNumberFormat="0" applyBorder="0" applyAlignment="0" applyProtection="0"/>
    <xf numFmtId="0" fontId="1" fillId="23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0" fillId="33" borderId="0" applyNumberFormat="0" applyBorder="0" applyAlignment="0" applyProtection="0"/>
    <xf numFmtId="0" fontId="1" fillId="25" borderId="0" applyNumberFormat="0" applyBorder="0" applyAlignment="0" applyProtection="0"/>
    <xf numFmtId="0" fontId="42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42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0" fillId="35" borderId="0" applyNumberFormat="0" applyBorder="0" applyAlignment="0" applyProtection="0"/>
    <xf numFmtId="0" fontId="1" fillId="13" borderId="0" applyNumberFormat="0" applyBorder="0" applyAlignment="0" applyProtection="0"/>
    <xf numFmtId="0" fontId="4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0" fillId="36" borderId="0" applyNumberFormat="0" applyBorder="0" applyAlignment="0" applyProtection="0"/>
    <xf numFmtId="0" fontId="1" fillId="23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0" fillId="37" borderId="0" applyNumberFormat="0" applyBorder="0" applyAlignment="0" applyProtection="0"/>
    <xf numFmtId="0" fontId="1" fillId="31" borderId="0" applyNumberFormat="0" applyBorder="0" applyAlignment="0" applyProtection="0"/>
    <xf numFmtId="0" fontId="4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3" fillId="38" borderId="0" applyNumberFormat="0" applyBorder="0" applyAlignment="0" applyProtection="0"/>
    <xf numFmtId="0" fontId="43" fillId="22" borderId="0" applyNumberFormat="0" applyBorder="0" applyAlignment="0" applyProtection="0"/>
    <xf numFmtId="0" fontId="43" fillId="39" borderId="0" applyNumberFormat="0" applyBorder="0" applyAlignment="0" applyProtection="0"/>
    <xf numFmtId="0" fontId="43" fillId="24" borderId="0" applyNumberFormat="0" applyBorder="0" applyAlignment="0" applyProtection="0"/>
    <xf numFmtId="0" fontId="43" fillId="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40" borderId="0" applyNumberFormat="0" applyBorder="0" applyAlignment="0" applyProtection="0"/>
    <xf numFmtId="0" fontId="43" fillId="29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38" borderId="0" applyNumberFormat="0" applyBorder="0" applyAlignment="0" applyProtection="0"/>
    <xf numFmtId="0" fontId="89" fillId="47" borderId="0" applyNumberFormat="0" applyBorder="0" applyAlignment="0" applyProtection="0"/>
    <xf numFmtId="0" fontId="43" fillId="39" borderId="0" applyNumberFormat="0" applyBorder="0" applyAlignment="0" applyProtection="0"/>
    <xf numFmtId="0" fontId="44" fillId="22" borderId="0" applyNumberFormat="0" applyBorder="0" applyAlignment="0" applyProtection="0"/>
    <xf numFmtId="0" fontId="43" fillId="38" borderId="0" applyNumberFormat="0" applyBorder="0" applyAlignment="0" applyProtection="0"/>
    <xf numFmtId="0" fontId="43" fillId="22" borderId="0" applyNumberFormat="0" applyBorder="0" applyAlignment="0" applyProtection="0"/>
    <xf numFmtId="0" fontId="43" fillId="24" borderId="0" applyNumberFormat="0" applyBorder="0" applyAlignment="0" applyProtection="0"/>
    <xf numFmtId="0" fontId="89" fillId="48" borderId="0" applyNumberFormat="0" applyBorder="0" applyAlignment="0" applyProtection="0"/>
    <xf numFmtId="0" fontId="43" fillId="25" borderId="0" applyNumberFormat="0" applyBorder="0" applyAlignment="0" applyProtection="0"/>
    <xf numFmtId="0" fontId="44" fillId="6" borderId="0" applyNumberFormat="0" applyBorder="0" applyAlignment="0" applyProtection="0"/>
    <xf numFmtId="0" fontId="43" fillId="24" borderId="0" applyNumberFormat="0" applyBorder="0" applyAlignment="0" applyProtection="0"/>
    <xf numFmtId="0" fontId="43" fillId="6" borderId="0" applyNumberFormat="0" applyBorder="0" applyAlignment="0" applyProtection="0"/>
    <xf numFmtId="0" fontId="43" fillId="26" borderId="0" applyNumberFormat="0" applyBorder="0" applyAlignment="0" applyProtection="0"/>
    <xf numFmtId="0" fontId="89" fillId="49" borderId="0" applyNumberFormat="0" applyBorder="0" applyAlignment="0" applyProtection="0"/>
    <xf numFmtId="0" fontId="43" fillId="28" borderId="0" applyNumberFormat="0" applyBorder="0" applyAlignment="0" applyProtection="0"/>
    <xf numFmtId="0" fontId="44" fillId="27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40" borderId="0" applyNumberFormat="0" applyBorder="0" applyAlignment="0" applyProtection="0"/>
    <xf numFmtId="0" fontId="89" fillId="50" borderId="0" applyNumberFormat="0" applyBorder="0" applyAlignment="0" applyProtection="0"/>
    <xf numFmtId="0" fontId="43" fillId="41" borderId="0" applyNumberFormat="0" applyBorder="0" applyAlignment="0" applyProtection="0"/>
    <xf numFmtId="0" fontId="44" fillId="29" borderId="0" applyNumberFormat="0" applyBorder="0" applyAlignment="0" applyProtection="0"/>
    <xf numFmtId="0" fontId="43" fillId="40" borderId="0" applyNumberFormat="0" applyBorder="0" applyAlignment="0" applyProtection="0"/>
    <xf numFmtId="0" fontId="43" fillId="29" borderId="0" applyNumberFormat="0" applyBorder="0" applyAlignment="0" applyProtection="0"/>
    <xf numFmtId="0" fontId="43" fillId="42" borderId="0" applyNumberFormat="0" applyBorder="0" applyAlignment="0" applyProtection="0"/>
    <xf numFmtId="0" fontId="89" fillId="51" borderId="0" applyNumberFormat="0" applyBorder="0" applyAlignment="0" applyProtection="0"/>
    <xf numFmtId="0" fontId="43" fillId="43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4" borderId="0" applyNumberFormat="0" applyBorder="0" applyAlignment="0" applyProtection="0"/>
    <xf numFmtId="0" fontId="89" fillId="52" borderId="0" applyNumberFormat="0" applyBorder="0" applyAlignment="0" applyProtection="0"/>
    <xf numFmtId="0" fontId="43" fillId="46" borderId="0" applyNumberFormat="0" applyBorder="0" applyAlignment="0" applyProtection="0"/>
    <xf numFmtId="0" fontId="44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8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6" borderId="0" applyNumberFormat="0" applyBorder="0" applyAlignment="0" applyProtection="0"/>
    <xf numFmtId="0" fontId="43" fillId="53" borderId="0" applyNumberFormat="0" applyBorder="0" applyAlignment="0" applyProtection="0"/>
    <xf numFmtId="0" fontId="43" fillId="42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45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40" borderId="0" applyNumberFormat="0" applyBorder="0" applyAlignment="0" applyProtection="0"/>
    <xf numFmtId="0" fontId="43" fillId="3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53" borderId="0" applyNumberFormat="0" applyBorder="0" applyAlignment="0" applyProtection="0"/>
    <xf numFmtId="0" fontId="43" fillId="43" borderId="0" applyNumberFormat="0" applyBorder="0" applyAlignment="0" applyProtection="0"/>
    <xf numFmtId="0" fontId="43" fillId="56" borderId="0" applyNumberFormat="0" applyBorder="0" applyAlignment="0" applyProtection="0"/>
    <xf numFmtId="0" fontId="43" fillId="45" borderId="0" applyNumberFormat="0" applyBorder="0" applyAlignment="0" applyProtection="0"/>
    <xf numFmtId="0" fontId="43" fillId="6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61" borderId="1" applyNumberFormat="0" applyAlignment="0" applyProtection="0"/>
    <xf numFmtId="0" fontId="47" fillId="58" borderId="2" applyNumberFormat="0" applyAlignment="0" applyProtection="0"/>
    <xf numFmtId="0" fontId="47" fillId="58" borderId="2" applyNumberFormat="0" applyAlignment="0" applyProtection="0"/>
    <xf numFmtId="0" fontId="47" fillId="62" borderId="2" applyNumberFormat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175" fontId="15" fillId="0" borderId="0" applyFont="0" applyFill="0" applyBorder="0" applyProtection="0">
      <alignment horizontal="center" vertical="center"/>
    </xf>
    <xf numFmtId="49" fontId="15" fillId="0" borderId="0" applyFont="0" applyFill="0" applyBorder="0" applyProtection="0">
      <alignment horizontal="left" vertical="center" wrapText="1"/>
    </xf>
    <xf numFmtId="49" fontId="49" fillId="0" borderId="0" applyFill="0" applyBorder="0" applyProtection="0">
      <alignment horizontal="left" vertical="center"/>
    </xf>
    <xf numFmtId="49" fontId="50" fillId="0" borderId="3" applyFill="0" applyProtection="0">
      <alignment horizontal="center" vertical="center" wrapText="1"/>
    </xf>
    <xf numFmtId="49" fontId="15" fillId="0" borderId="0" applyFont="0" applyFill="0" applyBorder="0" applyProtection="0">
      <alignment horizontal="left" vertical="center" wrapText="1"/>
    </xf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10" borderId="0" applyNumberFormat="0" applyBorder="0" applyAlignment="0" applyProtection="0"/>
    <xf numFmtId="0" fontId="52" fillId="0" borderId="4" applyNumberFormat="0" applyFill="0" applyAlignment="0" applyProtection="0"/>
    <xf numFmtId="0" fontId="65" fillId="0" borderId="5" applyNumberFormat="0" applyFill="0" applyAlignment="0" applyProtection="0"/>
    <xf numFmtId="0" fontId="53" fillId="0" borderId="6" applyNumberFormat="0" applyFill="0" applyAlignment="0" applyProtection="0"/>
    <xf numFmtId="0" fontId="66" fillId="0" borderId="7" applyNumberFormat="0" applyFill="0" applyAlignment="0" applyProtection="0"/>
    <xf numFmtId="0" fontId="54" fillId="0" borderId="8" applyNumberFormat="0" applyFill="0" applyAlignment="0" applyProtection="0"/>
    <xf numFmtId="0" fontId="67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5" fillId="6" borderId="1" applyNumberFormat="0" applyAlignment="0" applyProtection="0"/>
    <xf numFmtId="0" fontId="55" fillId="6" borderId="1" applyNumberFormat="0" applyAlignment="0" applyProtection="0"/>
    <xf numFmtId="0" fontId="55" fillId="15" borderId="1" applyNumberFormat="0" applyAlignment="0" applyProtection="0"/>
    <xf numFmtId="0" fontId="56" fillId="0" borderId="10" applyNumberFormat="0" applyFill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6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12" borderId="11" applyNumberFormat="0" applyFont="0" applyAlignment="0" applyProtection="0"/>
    <xf numFmtId="0" fontId="1" fillId="12" borderId="11" applyNumberFormat="0" applyFont="0" applyAlignment="0" applyProtection="0"/>
    <xf numFmtId="0" fontId="68" fillId="64" borderId="11" applyNumberFormat="0" applyAlignment="0" applyProtection="0"/>
    <xf numFmtId="0" fontId="58" fillId="27" borderId="12" applyNumberFormat="0" applyAlignment="0" applyProtection="0"/>
    <xf numFmtId="0" fontId="58" fillId="27" borderId="12" applyNumberFormat="0" applyAlignment="0" applyProtection="0"/>
    <xf numFmtId="0" fontId="58" fillId="61" borderId="12" applyNumberFormat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174" fontId="15" fillId="0" borderId="0" applyFont="0" applyFill="0" applyBorder="0" applyProtection="0">
      <alignment/>
    </xf>
    <xf numFmtId="174" fontId="15" fillId="0" borderId="0" applyFont="0" applyFill="0" applyBorder="0" applyProtection="0">
      <alignment/>
    </xf>
    <xf numFmtId="0" fontId="61" fillId="0" borderId="0" applyNumberFormat="0" applyFill="0" applyBorder="0" applyProtection="0">
      <alignment/>
    </xf>
    <xf numFmtId="0" fontId="61" fillId="0" borderId="0" applyNumberFormat="0" applyFill="0" applyBorder="0" applyProtection="0">
      <alignment/>
    </xf>
    <xf numFmtId="3" fontId="15" fillId="0" borderId="0" applyFont="0" applyFill="0" applyBorder="0" applyProtection="0">
      <alignment horizontal="right"/>
    </xf>
    <xf numFmtId="4" fontId="15" fillId="0" borderId="0" applyFont="0" applyFill="0" applyBorder="0" applyProtection="0">
      <alignment horizontal="right"/>
    </xf>
    <xf numFmtId="4" fontId="15" fillId="0" borderId="0" applyFont="0" applyFill="0" applyBorder="0" applyProtection="0">
      <alignment horizontal="right"/>
    </xf>
    <xf numFmtId="49" fontId="15" fillId="0" borderId="0" applyFont="0" applyFill="0" applyBorder="0" applyProtection="0">
      <alignment wrapText="1"/>
    </xf>
    <xf numFmtId="49" fontId="15" fillId="0" borderId="0" applyFont="0" applyFill="0" applyBorder="0" applyProtection="0">
      <alignment wrapText="1"/>
    </xf>
    <xf numFmtId="0" fontId="62" fillId="0" borderId="0" applyNumberFormat="0" applyFill="0" applyBorder="0" applyAlignment="0" applyProtection="0"/>
    <xf numFmtId="0" fontId="89" fillId="65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3" borderId="0" applyNumberFormat="0" applyBorder="0" applyAlignment="0" applyProtection="0"/>
    <xf numFmtId="0" fontId="89" fillId="66" borderId="0" applyNumberFormat="0" applyBorder="0" applyAlignment="0" applyProtection="0"/>
    <xf numFmtId="0" fontId="43" fillId="55" borderId="0" applyNumberFormat="0" applyBorder="0" applyAlignment="0" applyProtection="0"/>
    <xf numFmtId="0" fontId="43" fillId="57" borderId="0" applyNumberFormat="0" applyBorder="0" applyAlignment="0" applyProtection="0"/>
    <xf numFmtId="0" fontId="43" fillId="55" borderId="0" applyNumberFormat="0" applyBorder="0" applyAlignment="0" applyProtection="0"/>
    <xf numFmtId="0" fontId="89" fillId="67" borderId="0" applyNumberFormat="0" applyBorder="0" applyAlignment="0" applyProtection="0"/>
    <xf numFmtId="0" fontId="43" fillId="45" borderId="0" applyNumberFormat="0" applyBorder="0" applyAlignment="0" applyProtection="0"/>
    <xf numFmtId="0" fontId="43" fillId="59" borderId="0" applyNumberFormat="0" applyBorder="0" applyAlignment="0" applyProtection="0"/>
    <xf numFmtId="0" fontId="43" fillId="45" borderId="0" applyNumberFormat="0" applyBorder="0" applyAlignment="0" applyProtection="0"/>
    <xf numFmtId="0" fontId="89" fillId="68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0" borderId="0" applyNumberFormat="0" applyBorder="0" applyAlignment="0" applyProtection="0"/>
    <xf numFmtId="0" fontId="89" fillId="69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2" borderId="0" applyNumberFormat="0" applyBorder="0" applyAlignment="0" applyProtection="0"/>
    <xf numFmtId="0" fontId="89" fillId="70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0" fontId="43" fillId="56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57" borderId="0" applyNumberFormat="0" applyBorder="0" applyAlignment="0" applyProtection="0"/>
    <xf numFmtId="0" fontId="43" fillId="45" borderId="0" applyNumberFormat="0" applyBorder="0" applyAlignment="0" applyProtection="0"/>
    <xf numFmtId="0" fontId="43" fillId="5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0" fontId="55" fillId="6" borderId="1" applyNumberFormat="0" applyAlignment="0" applyProtection="0"/>
    <xf numFmtId="0" fontId="55" fillId="15" borderId="1" applyNumberFormat="0" applyAlignment="0" applyProtection="0"/>
    <xf numFmtId="0" fontId="90" fillId="71" borderId="14" applyNumberFormat="0" applyAlignment="0" applyProtection="0"/>
    <xf numFmtId="0" fontId="55" fillId="6" borderId="1" applyNumberFormat="0" applyAlignment="0" applyProtection="0"/>
    <xf numFmtId="0" fontId="55" fillId="15" borderId="1" applyNumberFormat="0" applyAlignment="0" applyProtection="0"/>
    <xf numFmtId="0" fontId="91" fillId="72" borderId="15" applyNumberFormat="0" applyAlignment="0" applyProtection="0"/>
    <xf numFmtId="0" fontId="58" fillId="27" borderId="12" applyNumberFormat="0" applyAlignment="0" applyProtection="0"/>
    <xf numFmtId="0" fontId="58" fillId="61" borderId="12" applyNumberFormat="0" applyAlignment="0" applyProtection="0"/>
    <xf numFmtId="0" fontId="58" fillId="27" borderId="12" applyNumberFormat="0" applyAlignment="0" applyProtection="0"/>
    <xf numFmtId="0" fontId="92" fillId="72" borderId="14" applyNumberFormat="0" applyAlignment="0" applyProtection="0"/>
    <xf numFmtId="0" fontId="46" fillId="27" borderId="1" applyNumberFormat="0" applyAlignment="0" applyProtection="0"/>
    <xf numFmtId="0" fontId="46" fillId="61" borderId="1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8" borderId="0" applyNumberFormat="0" applyBorder="0" applyAlignment="0" applyProtection="0"/>
    <xf numFmtId="0" fontId="51" fillId="10" borderId="0" applyNumberFormat="0" applyBorder="0" applyAlignment="0" applyProtection="0"/>
    <xf numFmtId="0" fontId="93" fillId="0" borderId="16" applyNumberFormat="0" applyFill="0" applyAlignment="0" applyProtection="0"/>
    <xf numFmtId="0" fontId="52" fillId="0" borderId="4" applyNumberFormat="0" applyFill="0" applyAlignment="0" applyProtection="0"/>
    <xf numFmtId="0" fontId="94" fillId="0" borderId="17" applyNumberFormat="0" applyFill="0" applyAlignment="0" applyProtection="0"/>
    <xf numFmtId="0" fontId="53" fillId="0" borderId="6" applyNumberFormat="0" applyFill="0" applyAlignment="0" applyProtection="0"/>
    <xf numFmtId="0" fontId="95" fillId="0" borderId="18" applyNumberFormat="0" applyFill="0" applyAlignment="0" applyProtection="0"/>
    <xf numFmtId="0" fontId="54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96" fillId="0" borderId="19" applyNumberFormat="0" applyFill="0" applyAlignment="0" applyProtection="0"/>
    <xf numFmtId="0" fontId="60" fillId="0" borderId="13" applyNumberFormat="0" applyFill="0" applyAlignment="0" applyProtection="0"/>
    <xf numFmtId="0" fontId="47" fillId="58" borderId="2" applyNumberFormat="0" applyAlignment="0" applyProtection="0"/>
    <xf numFmtId="0" fontId="47" fillId="62" borderId="2" applyNumberFormat="0" applyAlignment="0" applyProtection="0"/>
    <xf numFmtId="0" fontId="97" fillId="73" borderId="20" applyNumberFormat="0" applyAlignment="0" applyProtection="0"/>
    <xf numFmtId="0" fontId="47" fillId="58" borderId="2" applyNumberFormat="0" applyAlignment="0" applyProtection="0"/>
    <xf numFmtId="0" fontId="47" fillId="62" borderId="2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9" fillId="74" borderId="0" applyNumberFormat="0" applyBorder="0" applyAlignment="0" applyProtection="0"/>
    <xf numFmtId="0" fontId="57" fillId="29" borderId="0" applyNumberFormat="0" applyBorder="0" applyAlignment="0" applyProtection="0"/>
    <xf numFmtId="0" fontId="57" fillId="63" borderId="0" applyNumberFormat="0" applyBorder="0" applyAlignment="0" applyProtection="0"/>
    <xf numFmtId="0" fontId="57" fillId="29" borderId="0" applyNumberFormat="0" applyBorder="0" applyAlignment="0" applyProtection="0"/>
    <xf numFmtId="0" fontId="46" fillId="27" borderId="1" applyNumberFormat="0" applyAlignment="0" applyProtection="0"/>
    <xf numFmtId="0" fontId="46" fillId="61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103" fillId="75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10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76" borderId="21" applyNumberFormat="0" applyFont="0" applyAlignment="0" applyProtection="0"/>
    <xf numFmtId="0" fontId="11" fillId="12" borderId="11" applyNumberFormat="0" applyFont="0" applyAlignment="0" applyProtection="0"/>
    <xf numFmtId="0" fontId="68" fillId="64" borderId="11" applyNumberFormat="0" applyAlignment="0" applyProtection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69" fillId="64" borderId="11" applyNumberFormat="0" applyAlignment="0" applyProtection="0"/>
    <xf numFmtId="9" fontId="0" fillId="0" borderId="0" applyFont="0" applyFill="0" applyBorder="0" applyAlignment="0" applyProtection="0"/>
    <xf numFmtId="0" fontId="58" fillId="27" borderId="12" applyNumberFormat="0" applyAlignment="0" applyProtection="0"/>
    <xf numFmtId="0" fontId="105" fillId="0" borderId="22" applyNumberFormat="0" applyFill="0" applyAlignment="0" applyProtection="0"/>
    <xf numFmtId="0" fontId="56" fillId="0" borderId="10" applyNumberFormat="0" applyFill="0" applyAlignment="0" applyProtection="0"/>
    <xf numFmtId="0" fontId="57" fillId="29" borderId="0" applyNumberFormat="0" applyBorder="0" applyAlignment="0" applyProtection="0"/>
    <xf numFmtId="0" fontId="57" fillId="63" borderId="0" applyNumberFormat="0" applyBorder="0" applyAlignment="0" applyProtection="0"/>
    <xf numFmtId="0" fontId="37" fillId="0" borderId="0">
      <alignment/>
      <protection/>
    </xf>
    <xf numFmtId="0" fontId="15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07" fillId="77" borderId="0" applyNumberFormat="0" applyBorder="0" applyAlignment="0" applyProtection="0"/>
    <xf numFmtId="0" fontId="51" fillId="8" borderId="0" applyNumberFormat="0" applyBorder="0" applyAlignment="0" applyProtection="0"/>
    <xf numFmtId="0" fontId="51" fillId="10" borderId="0" applyNumberFormat="0" applyBorder="0" applyAlignment="0" applyProtection="0"/>
  </cellStyleXfs>
  <cellXfs count="410">
    <xf numFmtId="0" fontId="0" fillId="0" borderId="0" xfId="0" applyFont="1" applyAlignment="1">
      <alignment/>
    </xf>
    <xf numFmtId="0" fontId="2" fillId="0" borderId="0" xfId="391">
      <alignment/>
      <protection/>
    </xf>
    <xf numFmtId="0" fontId="2" fillId="78" borderId="0" xfId="391" applyFill="1">
      <alignment/>
      <protection/>
    </xf>
    <xf numFmtId="0" fontId="8" fillId="0" borderId="0" xfId="391" applyFont="1" applyAlignment="1">
      <alignment vertical="center"/>
      <protection/>
    </xf>
    <xf numFmtId="0" fontId="2" fillId="0" borderId="0" xfId="391" applyFont="1" applyAlignment="1">
      <alignment horizontal="left" vertical="center"/>
      <protection/>
    </xf>
    <xf numFmtId="0" fontId="2" fillId="0" borderId="0" xfId="391" applyAlignment="1">
      <alignment horizontal="center" vertical="center"/>
      <protection/>
    </xf>
    <xf numFmtId="0" fontId="2" fillId="0" borderId="0" xfId="391" applyFill="1">
      <alignment/>
      <protection/>
    </xf>
    <xf numFmtId="3" fontId="2" fillId="0" borderId="0" xfId="391" applyNumberFormat="1">
      <alignment/>
      <protection/>
    </xf>
    <xf numFmtId="0" fontId="9" fillId="0" borderId="0" xfId="391" applyFont="1">
      <alignment/>
      <protection/>
    </xf>
    <xf numFmtId="0" fontId="2" fillId="0" borderId="0" xfId="391" applyBorder="1">
      <alignment/>
      <protection/>
    </xf>
    <xf numFmtId="1" fontId="2" fillId="0" borderId="0" xfId="399" applyNumberFormat="1" applyFont="1" applyFill="1" applyProtection="1">
      <alignment/>
      <protection locked="0"/>
    </xf>
    <xf numFmtId="1" fontId="2" fillId="0" borderId="0" xfId="399" applyNumberFormat="1" applyFont="1" applyFill="1" applyBorder="1" applyProtection="1">
      <alignment/>
      <protection locked="0"/>
    </xf>
    <xf numFmtId="1" fontId="2" fillId="0" borderId="0" xfId="399" applyNumberFormat="1" applyFont="1" applyFill="1" applyBorder="1" applyAlignment="1" applyProtection="1">
      <alignment vertical="center"/>
      <protection locked="0"/>
    </xf>
    <xf numFmtId="1" fontId="13" fillId="0" borderId="0" xfId="399" applyNumberFormat="1" applyFont="1" applyFill="1" applyBorder="1" applyAlignment="1" applyProtection="1">
      <alignment horizontal="center" vertical="center"/>
      <protection locked="0"/>
    </xf>
    <xf numFmtId="1" fontId="16" fillId="0" borderId="0" xfId="399" applyNumberFormat="1" applyFont="1" applyFill="1" applyBorder="1" applyProtection="1">
      <alignment/>
      <protection locked="0"/>
    </xf>
    <xf numFmtId="0" fontId="20" fillId="0" borderId="0" xfId="404" applyFont="1" applyFill="1">
      <alignment/>
      <protection/>
    </xf>
    <xf numFmtId="0" fontId="22" fillId="0" borderId="0" xfId="404" applyFont="1" applyFill="1" applyBorder="1" applyAlignment="1">
      <alignment horizontal="center"/>
      <protection/>
    </xf>
    <xf numFmtId="0" fontId="22" fillId="0" borderId="0" xfId="404" applyFont="1" applyFill="1">
      <alignment/>
      <protection/>
    </xf>
    <xf numFmtId="0" fontId="24" fillId="0" borderId="0" xfId="404" applyFont="1" applyFill="1" applyAlignment="1">
      <alignment vertical="center"/>
      <protection/>
    </xf>
    <xf numFmtId="0" fontId="25" fillId="0" borderId="0" xfId="404" applyFont="1" applyFill="1">
      <alignment/>
      <protection/>
    </xf>
    <xf numFmtId="0" fontId="25" fillId="0" borderId="0" xfId="404" applyFont="1" applyFill="1" applyAlignment="1">
      <alignment vertical="center"/>
      <protection/>
    </xf>
    <xf numFmtId="0" fontId="25" fillId="0" borderId="0" xfId="404" applyFont="1" applyFill="1" applyAlignment="1">
      <alignment wrapText="1"/>
      <protection/>
    </xf>
    <xf numFmtId="0" fontId="22" fillId="0" borderId="0" xfId="404" applyFont="1" applyFill="1" applyAlignment="1">
      <alignment vertical="center"/>
      <protection/>
    </xf>
    <xf numFmtId="3" fontId="29" fillId="0" borderId="0" xfId="404" applyNumberFormat="1" applyFont="1" applyFill="1" applyAlignment="1">
      <alignment horizontal="center" vertical="center"/>
      <protection/>
    </xf>
    <xf numFmtId="3" fontId="25" fillId="0" borderId="0" xfId="404" applyNumberFormat="1" applyFont="1" applyFill="1">
      <alignment/>
      <protection/>
    </xf>
    <xf numFmtId="173" fontId="25" fillId="0" borderId="0" xfId="404" applyNumberFormat="1" applyFont="1" applyFill="1">
      <alignment/>
      <protection/>
    </xf>
    <xf numFmtId="0" fontId="32" fillId="0" borderId="0" xfId="388" applyFont="1">
      <alignment/>
      <protection/>
    </xf>
    <xf numFmtId="0" fontId="25" fillId="0" borderId="0" xfId="388" applyFont="1">
      <alignment/>
      <protection/>
    </xf>
    <xf numFmtId="0" fontId="32" fillId="0" borderId="0" xfId="388" applyFont="1" applyBorder="1">
      <alignment/>
      <protection/>
    </xf>
    <xf numFmtId="0" fontId="2" fillId="0" borderId="0" xfId="402" applyFont="1" applyAlignment="1">
      <alignment vertical="top"/>
      <protection/>
    </xf>
    <xf numFmtId="0" fontId="2" fillId="0" borderId="0" xfId="402" applyFont="1" applyFill="1" applyAlignment="1">
      <alignment vertical="top"/>
      <protection/>
    </xf>
    <xf numFmtId="0" fontId="30" fillId="0" borderId="0" xfId="402" applyFont="1" applyFill="1" applyAlignment="1">
      <alignment horizontal="center" vertical="top" wrapText="1"/>
      <protection/>
    </xf>
    <xf numFmtId="0" fontId="31" fillId="0" borderId="0" xfId="402" applyFont="1" applyFill="1" applyAlignment="1">
      <alignment horizontal="center" vertical="top" wrapText="1"/>
      <protection/>
    </xf>
    <xf numFmtId="0" fontId="13" fillId="0" borderId="0" xfId="402" applyFont="1" applyAlignment="1">
      <alignment horizontal="center" vertical="center"/>
      <protection/>
    </xf>
    <xf numFmtId="0" fontId="18" fillId="0" borderId="0" xfId="402" applyFont="1" applyAlignment="1">
      <alignment horizontal="center" vertical="center"/>
      <protection/>
    </xf>
    <xf numFmtId="173" fontId="18" fillId="0" borderId="0" xfId="402" applyNumberFormat="1" applyFont="1" applyAlignment="1">
      <alignment horizontal="center" vertical="center"/>
      <protection/>
    </xf>
    <xf numFmtId="172" fontId="2" fillId="0" borderId="0" xfId="402" applyNumberFormat="1" applyFont="1" applyAlignment="1">
      <alignment vertical="center"/>
      <protection/>
    </xf>
    <xf numFmtId="173" fontId="18" fillId="79" borderId="0" xfId="402" applyNumberFormat="1" applyFont="1" applyFill="1" applyAlignment="1">
      <alignment horizontal="center" vertical="center"/>
      <protection/>
    </xf>
    <xf numFmtId="0" fontId="2" fillId="0" borderId="0" xfId="402" applyFont="1">
      <alignment/>
      <protection/>
    </xf>
    <xf numFmtId="0" fontId="27" fillId="0" borderId="0" xfId="404" applyFont="1" applyFill="1" applyAlignment="1">
      <alignment horizontal="center"/>
      <protection/>
    </xf>
    <xf numFmtId="49" fontId="35" fillId="0" borderId="23" xfId="388" applyNumberFormat="1" applyFont="1" applyFill="1" applyBorder="1" applyAlignment="1">
      <alignment horizontal="center" vertical="center" wrapText="1"/>
      <protection/>
    </xf>
    <xf numFmtId="0" fontId="22" fillId="0" borderId="0" xfId="388" applyFont="1" applyBorder="1" applyAlignment="1">
      <alignment horizontal="left" vertical="top" wrapText="1"/>
      <protection/>
    </xf>
    <xf numFmtId="0" fontId="32" fillId="0" borderId="0" xfId="388" applyFont="1" applyFill="1">
      <alignment/>
      <protection/>
    </xf>
    <xf numFmtId="0" fontId="22" fillId="0" borderId="0" xfId="388" applyFont="1">
      <alignment/>
      <protection/>
    </xf>
    <xf numFmtId="0" fontId="22" fillId="0" borderId="0" xfId="388" applyFont="1" applyBorder="1">
      <alignment/>
      <protection/>
    </xf>
    <xf numFmtId="0" fontId="32" fillId="0" borderId="0" xfId="388" applyFont="1">
      <alignment/>
      <protection/>
    </xf>
    <xf numFmtId="0" fontId="28" fillId="0" borderId="0" xfId="388" applyFont="1" applyFill="1" applyAlignment="1">
      <alignment/>
      <protection/>
    </xf>
    <xf numFmtId="0" fontId="33" fillId="0" borderId="0" xfId="403" applyFont="1" applyFill="1" applyBorder="1" applyAlignment="1">
      <alignment horizontal="left"/>
      <protection/>
    </xf>
    <xf numFmtId="0" fontId="25" fillId="0" borderId="0" xfId="388" applyFont="1" applyFill="1" applyAlignment="1">
      <alignment/>
      <protection/>
    </xf>
    <xf numFmtId="0" fontId="11" fillId="0" borderId="0" xfId="388" applyFill="1">
      <alignment/>
      <protection/>
    </xf>
    <xf numFmtId="0" fontId="25" fillId="0" borderId="0" xfId="388" applyFont="1" applyFill="1" applyAlignment="1">
      <alignment horizontal="center" vertical="center" wrapText="1"/>
      <protection/>
    </xf>
    <xf numFmtId="49" fontId="40" fillId="0" borderId="3" xfId="388" applyNumberFormat="1" applyFont="1" applyFill="1" applyBorder="1" applyAlignment="1">
      <alignment horizontal="center" vertical="center" wrapText="1"/>
      <protection/>
    </xf>
    <xf numFmtId="0" fontId="40" fillId="0" borderId="0" xfId="388" applyFont="1" applyFill="1" applyAlignment="1">
      <alignment horizontal="center" vertical="center" wrapText="1"/>
      <protection/>
    </xf>
    <xf numFmtId="0" fontId="14" fillId="0" borderId="0" xfId="388" applyFont="1" applyFill="1" applyAlignment="1">
      <alignment vertical="center" wrapText="1"/>
      <protection/>
    </xf>
    <xf numFmtId="0" fontId="25" fillId="0" borderId="0" xfId="388" applyFont="1" applyFill="1" applyAlignment="1">
      <alignment horizontal="center"/>
      <protection/>
    </xf>
    <xf numFmtId="0" fontId="13" fillId="0" borderId="0" xfId="388" applyFont="1" applyFill="1" applyAlignment="1">
      <alignment horizontal="left" vertical="center" wrapText="1"/>
      <protection/>
    </xf>
    <xf numFmtId="0" fontId="7" fillId="0" borderId="3" xfId="391" applyFont="1" applyFill="1" applyBorder="1" applyAlignment="1">
      <alignment horizontal="center" vertical="center"/>
      <protection/>
    </xf>
    <xf numFmtId="173" fontId="36" fillId="0" borderId="3" xfId="391" applyNumberFormat="1" applyFont="1" applyFill="1" applyBorder="1" applyAlignment="1">
      <alignment horizontal="center" vertical="center"/>
      <protection/>
    </xf>
    <xf numFmtId="172" fontId="36" fillId="0" borderId="3" xfId="391" applyNumberFormat="1" applyFont="1" applyFill="1" applyBorder="1" applyAlignment="1">
      <alignment horizontal="center" vertical="center"/>
      <protection/>
    </xf>
    <xf numFmtId="173" fontId="36" fillId="0" borderId="24" xfId="391" applyNumberFormat="1" applyFont="1" applyFill="1" applyBorder="1" applyAlignment="1">
      <alignment horizontal="center" vertical="center"/>
      <protection/>
    </xf>
    <xf numFmtId="1" fontId="8" fillId="78" borderId="0" xfId="399" applyNumberFormat="1" applyFont="1" applyFill="1" applyProtection="1">
      <alignment/>
      <protection locked="0"/>
    </xf>
    <xf numFmtId="1" fontId="2" fillId="78" borderId="0" xfId="399" applyNumberFormat="1" applyFont="1" applyFill="1" applyProtection="1">
      <alignment/>
      <protection locked="0"/>
    </xf>
    <xf numFmtId="1" fontId="5" fillId="78" borderId="0" xfId="399" applyNumberFormat="1" applyFont="1" applyFill="1" applyProtection="1">
      <alignment/>
      <protection locked="0"/>
    </xf>
    <xf numFmtId="1" fontId="2" fillId="78" borderId="0" xfId="399" applyNumberFormat="1" applyFont="1" applyFill="1" applyBorder="1" applyProtection="1">
      <alignment/>
      <protection locked="0"/>
    </xf>
    <xf numFmtId="1" fontId="16" fillId="78" borderId="0" xfId="399" applyNumberFormat="1" applyFont="1" applyFill="1" applyBorder="1" applyProtection="1">
      <alignment/>
      <protection locked="0"/>
    </xf>
    <xf numFmtId="0" fontId="70" fillId="0" borderId="0" xfId="388" applyFont="1" applyFill="1">
      <alignment/>
      <protection/>
    </xf>
    <xf numFmtId="0" fontId="23" fillId="0" borderId="0" xfId="388" applyFont="1" applyFill="1" applyAlignment="1">
      <alignment/>
      <protection/>
    </xf>
    <xf numFmtId="0" fontId="18" fillId="78" borderId="0" xfId="402" applyFont="1" applyFill="1" applyAlignment="1">
      <alignment horizontal="center" vertical="center"/>
      <protection/>
    </xf>
    <xf numFmtId="173" fontId="18" fillId="78" borderId="0" xfId="402" applyNumberFormat="1" applyFont="1" applyFill="1" applyAlignment="1">
      <alignment horizontal="center" vertical="center"/>
      <protection/>
    </xf>
    <xf numFmtId="172" fontId="2" fillId="78" borderId="0" xfId="402" applyNumberFormat="1" applyFont="1" applyFill="1" applyAlignment="1">
      <alignment vertical="center"/>
      <protection/>
    </xf>
    <xf numFmtId="0" fontId="34" fillId="0" borderId="25" xfId="388" applyFont="1" applyBorder="1" applyAlignment="1">
      <alignment horizontal="center" vertical="center" wrapText="1"/>
      <protection/>
    </xf>
    <xf numFmtId="0" fontId="25" fillId="0" borderId="26" xfId="388" applyFont="1" applyBorder="1" applyAlignment="1">
      <alignment horizontal="center" vertical="center" wrapText="1"/>
      <protection/>
    </xf>
    <xf numFmtId="49" fontId="35" fillId="0" borderId="27" xfId="388" applyNumberFormat="1" applyFont="1" applyFill="1" applyBorder="1" applyAlignment="1">
      <alignment horizontal="center" vertical="center" wrapText="1"/>
      <protection/>
    </xf>
    <xf numFmtId="0" fontId="5" fillId="9" borderId="28" xfId="388" applyFont="1" applyFill="1" applyBorder="1" applyAlignment="1">
      <alignment horizontal="left" vertical="center" wrapText="1"/>
      <protection/>
    </xf>
    <xf numFmtId="0" fontId="36" fillId="0" borderId="29" xfId="388" applyFont="1" applyBorder="1" applyAlignment="1">
      <alignment horizontal="left" vertical="center" wrapText="1"/>
      <protection/>
    </xf>
    <xf numFmtId="0" fontId="5" fillId="0" borderId="30" xfId="388" applyFont="1" applyFill="1" applyBorder="1" applyAlignment="1">
      <alignment horizontal="left" vertical="center" wrapText="1"/>
      <protection/>
    </xf>
    <xf numFmtId="0" fontId="36" fillId="0" borderId="31" xfId="388" applyFont="1" applyFill="1" applyBorder="1" applyAlignment="1">
      <alignment horizontal="left" vertical="center" wrapText="1"/>
      <protection/>
    </xf>
    <xf numFmtId="0" fontId="5" fillId="0" borderId="32" xfId="388" applyFont="1" applyFill="1" applyBorder="1" applyAlignment="1">
      <alignment horizontal="left" vertical="center" wrapText="1"/>
      <protection/>
    </xf>
    <xf numFmtId="0" fontId="36" fillId="0" borderId="33" xfId="388" applyFont="1" applyFill="1" applyBorder="1" applyAlignment="1">
      <alignment horizontal="left" vertical="center" wrapText="1"/>
      <protection/>
    </xf>
    <xf numFmtId="0" fontId="24" fillId="0" borderId="34" xfId="388" applyFont="1" applyFill="1" applyBorder="1" applyAlignment="1">
      <alignment horizontal="center" vertical="center" wrapText="1"/>
      <protection/>
    </xf>
    <xf numFmtId="0" fontId="23" fillId="0" borderId="35" xfId="388" applyFont="1" applyFill="1" applyBorder="1" applyAlignment="1">
      <alignment horizontal="left" wrapText="1"/>
      <protection/>
    </xf>
    <xf numFmtId="173" fontId="5" fillId="0" borderId="36" xfId="388" applyNumberFormat="1" applyFont="1" applyFill="1" applyBorder="1" applyAlignment="1">
      <alignment horizontal="center" wrapText="1"/>
      <protection/>
    </xf>
    <xf numFmtId="173" fontId="5" fillId="0" borderId="37" xfId="388" applyNumberFormat="1" applyFont="1" applyFill="1" applyBorder="1" applyAlignment="1">
      <alignment horizontal="center" wrapText="1"/>
      <protection/>
    </xf>
    <xf numFmtId="173" fontId="5" fillId="0" borderId="38" xfId="388" applyNumberFormat="1" applyFont="1" applyFill="1" applyBorder="1" applyAlignment="1">
      <alignment horizontal="center" wrapText="1"/>
      <protection/>
    </xf>
    <xf numFmtId="172" fontId="23" fillId="0" borderId="39" xfId="388" applyNumberFormat="1" applyFont="1" applyFill="1" applyBorder="1" applyAlignment="1">
      <alignment horizontal="center"/>
      <protection/>
    </xf>
    <xf numFmtId="172" fontId="23" fillId="0" borderId="36" xfId="388" applyNumberFormat="1" applyFont="1" applyFill="1" applyBorder="1" applyAlignment="1">
      <alignment horizontal="center"/>
      <protection/>
    </xf>
    <xf numFmtId="173" fontId="5" fillId="0" borderId="40" xfId="388" applyNumberFormat="1" applyFont="1" applyFill="1" applyBorder="1" applyAlignment="1">
      <alignment horizontal="center" wrapText="1"/>
      <protection/>
    </xf>
    <xf numFmtId="172" fontId="28" fillId="0" borderId="41" xfId="388" applyNumberFormat="1" applyFont="1" applyFill="1" applyBorder="1" applyAlignment="1">
      <alignment horizontal="center" vertical="center"/>
      <protection/>
    </xf>
    <xf numFmtId="172" fontId="28" fillId="0" borderId="42" xfId="388" applyNumberFormat="1" applyFont="1" applyBorder="1" applyAlignment="1">
      <alignment horizontal="center" vertical="center"/>
      <protection/>
    </xf>
    <xf numFmtId="172" fontId="71" fillId="0" borderId="43" xfId="388" applyNumberFormat="1" applyFont="1" applyFill="1" applyBorder="1" applyAlignment="1">
      <alignment horizontal="center" vertical="center"/>
      <protection/>
    </xf>
    <xf numFmtId="172" fontId="71" fillId="0" borderId="44" xfId="388" applyNumberFormat="1" applyFont="1" applyBorder="1" applyAlignment="1">
      <alignment horizontal="center" vertical="center"/>
      <protection/>
    </xf>
    <xf numFmtId="172" fontId="28" fillId="0" borderId="45" xfId="388" applyNumberFormat="1" applyFont="1" applyFill="1" applyBorder="1" applyAlignment="1">
      <alignment horizontal="center" vertical="center"/>
      <protection/>
    </xf>
    <xf numFmtId="172" fontId="28" fillId="0" borderId="46" xfId="388" applyNumberFormat="1" applyFont="1" applyFill="1" applyBorder="1" applyAlignment="1">
      <alignment horizontal="center" vertical="center"/>
      <protection/>
    </xf>
    <xf numFmtId="172" fontId="71" fillId="0" borderId="47" xfId="388" applyNumberFormat="1" applyFont="1" applyFill="1" applyBorder="1" applyAlignment="1">
      <alignment horizontal="center" vertical="center"/>
      <protection/>
    </xf>
    <xf numFmtId="172" fontId="71" fillId="0" borderId="48" xfId="388" applyNumberFormat="1" applyFont="1" applyFill="1" applyBorder="1" applyAlignment="1">
      <alignment horizontal="center" vertical="center"/>
      <protection/>
    </xf>
    <xf numFmtId="172" fontId="28" fillId="0" borderId="49" xfId="388" applyNumberFormat="1" applyFont="1" applyFill="1" applyBorder="1" applyAlignment="1">
      <alignment horizontal="center" vertical="center"/>
      <protection/>
    </xf>
    <xf numFmtId="172" fontId="28" fillId="0" borderId="50" xfId="388" applyNumberFormat="1" applyFont="1" applyFill="1" applyBorder="1" applyAlignment="1">
      <alignment horizontal="center" vertical="center"/>
      <protection/>
    </xf>
    <xf numFmtId="172" fontId="71" fillId="0" borderId="51" xfId="388" applyNumberFormat="1" applyFont="1" applyFill="1" applyBorder="1" applyAlignment="1">
      <alignment horizontal="center" vertical="center"/>
      <protection/>
    </xf>
    <xf numFmtId="172" fontId="71" fillId="0" borderId="52" xfId="388" applyNumberFormat="1" applyFont="1" applyFill="1" applyBorder="1" applyAlignment="1">
      <alignment horizontal="center" vertical="center"/>
      <protection/>
    </xf>
    <xf numFmtId="0" fontId="108" fillId="0" borderId="53" xfId="402" applyFont="1" applyBorder="1" applyAlignment="1">
      <alignment horizontal="center" vertical="center"/>
      <protection/>
    </xf>
    <xf numFmtId="0" fontId="18" fillId="0" borderId="54" xfId="400" applyFont="1" applyBorder="1" applyAlignment="1">
      <alignment vertical="center" wrapText="1"/>
      <protection/>
    </xf>
    <xf numFmtId="0" fontId="18" fillId="0" borderId="55" xfId="400" applyFont="1" applyBorder="1" applyAlignment="1">
      <alignment vertical="center" wrapText="1"/>
      <protection/>
    </xf>
    <xf numFmtId="0" fontId="18" fillId="0" borderId="56" xfId="400" applyFont="1" applyBorder="1" applyAlignment="1">
      <alignment vertical="center" wrapText="1"/>
      <protection/>
    </xf>
    <xf numFmtId="1" fontId="3" fillId="78" borderId="0" xfId="399" applyNumberFormat="1" applyFont="1" applyFill="1" applyAlignment="1" applyProtection="1">
      <alignment/>
      <protection locked="0"/>
    </xf>
    <xf numFmtId="1" fontId="12" fillId="78" borderId="0" xfId="399" applyNumberFormat="1" applyFont="1" applyFill="1" applyAlignment="1" applyProtection="1">
      <alignment horizontal="center"/>
      <protection locked="0"/>
    </xf>
    <xf numFmtId="1" fontId="2" fillId="78" borderId="0" xfId="399" applyNumberFormat="1" applyFont="1" applyFill="1" applyAlignment="1" applyProtection="1">
      <alignment/>
      <protection locked="0"/>
    </xf>
    <xf numFmtId="1" fontId="7" fillId="78" borderId="0" xfId="399" applyNumberFormat="1" applyFont="1" applyFill="1" applyAlignment="1" applyProtection="1">
      <alignment horizontal="right"/>
      <protection locked="0"/>
    </xf>
    <xf numFmtId="1" fontId="3" fillId="78" borderId="0" xfId="399" applyNumberFormat="1" applyFont="1" applyFill="1" applyBorder="1" applyAlignment="1" applyProtection="1">
      <alignment/>
      <protection locked="0"/>
    </xf>
    <xf numFmtId="1" fontId="6" fillId="78" borderId="0" xfId="399" applyNumberFormat="1" applyFont="1" applyFill="1" applyBorder="1" applyAlignment="1" applyProtection="1">
      <alignment/>
      <protection locked="0"/>
    </xf>
    <xf numFmtId="1" fontId="12" fillId="78" borderId="0" xfId="399" applyNumberFormat="1" applyFont="1" applyFill="1" applyBorder="1" applyAlignment="1" applyProtection="1">
      <alignment horizontal="center"/>
      <protection locked="0"/>
    </xf>
    <xf numFmtId="3" fontId="18" fillId="78" borderId="24" xfId="399" applyNumberFormat="1" applyFont="1" applyFill="1" applyBorder="1" applyAlignment="1" applyProtection="1">
      <alignment horizontal="center" vertical="center"/>
      <protection locked="0"/>
    </xf>
    <xf numFmtId="3" fontId="18" fillId="78" borderId="3" xfId="399" applyNumberFormat="1" applyFont="1" applyFill="1" applyBorder="1" applyAlignment="1" applyProtection="1">
      <alignment horizontal="center" vertical="center"/>
      <protection locked="0"/>
    </xf>
    <xf numFmtId="3" fontId="18" fillId="78" borderId="36" xfId="399" applyNumberFormat="1" applyFont="1" applyFill="1" applyBorder="1" applyAlignment="1" applyProtection="1">
      <alignment horizontal="center" vertical="center"/>
      <protection locked="0"/>
    </xf>
    <xf numFmtId="173" fontId="16" fillId="78" borderId="0" xfId="399" applyNumberFormat="1" applyFont="1" applyFill="1" applyBorder="1" applyProtection="1">
      <alignment/>
      <protection locked="0"/>
    </xf>
    <xf numFmtId="1" fontId="17" fillId="78" borderId="0" xfId="399" applyNumberFormat="1" applyFont="1" applyFill="1" applyBorder="1" applyProtection="1">
      <alignment/>
      <protection locked="0"/>
    </xf>
    <xf numFmtId="3" fontId="17" fillId="78" borderId="0" xfId="399" applyNumberFormat="1" applyFont="1" applyFill="1" applyBorder="1" applyProtection="1">
      <alignment/>
      <protection locked="0"/>
    </xf>
    <xf numFmtId="3" fontId="16" fillId="78" borderId="0" xfId="399" applyNumberFormat="1" applyFont="1" applyFill="1" applyBorder="1" applyProtection="1">
      <alignment/>
      <protection locked="0"/>
    </xf>
    <xf numFmtId="173" fontId="36" fillId="0" borderId="57" xfId="391" applyNumberFormat="1" applyFont="1" applyFill="1" applyBorder="1" applyAlignment="1">
      <alignment horizontal="center" vertical="center"/>
      <protection/>
    </xf>
    <xf numFmtId="0" fontId="7" fillId="0" borderId="27" xfId="391" applyFont="1" applyFill="1" applyBorder="1" applyAlignment="1">
      <alignment horizontal="center" wrapText="1"/>
      <protection/>
    </xf>
    <xf numFmtId="0" fontId="5" fillId="0" borderId="34" xfId="391" applyFont="1" applyFill="1" applyBorder="1" applyAlignment="1">
      <alignment vertical="center" wrapText="1"/>
      <protection/>
    </xf>
    <xf numFmtId="172" fontId="36" fillId="0" borderId="27" xfId="391" applyNumberFormat="1" applyFont="1" applyFill="1" applyBorder="1" applyAlignment="1">
      <alignment horizontal="center" vertical="center"/>
      <protection/>
    </xf>
    <xf numFmtId="0" fontId="18" fillId="0" borderId="58" xfId="391" applyFont="1" applyFill="1" applyBorder="1" applyAlignment="1">
      <alignment horizontal="left" vertical="center" wrapText="1" indent="4"/>
      <protection/>
    </xf>
    <xf numFmtId="172" fontId="36" fillId="0" borderId="44" xfId="391" applyNumberFormat="1" applyFont="1" applyFill="1" applyBorder="1" applyAlignment="1">
      <alignment horizontal="center" vertical="center"/>
      <protection/>
    </xf>
    <xf numFmtId="173" fontId="36" fillId="0" borderId="27" xfId="391" applyNumberFormat="1" applyFont="1" applyFill="1" applyBorder="1" applyAlignment="1">
      <alignment horizontal="center" vertical="center"/>
      <protection/>
    </xf>
    <xf numFmtId="0" fontId="4" fillId="0" borderId="34" xfId="392" applyFont="1" applyFill="1" applyBorder="1" applyAlignment="1">
      <alignment horizontal="left" vertical="center" wrapText="1"/>
      <protection/>
    </xf>
    <xf numFmtId="173" fontId="36" fillId="0" borderId="59" xfId="391" applyNumberFormat="1" applyFont="1" applyFill="1" applyBorder="1" applyAlignment="1">
      <alignment horizontal="center" vertical="center"/>
      <protection/>
    </xf>
    <xf numFmtId="0" fontId="4" fillId="0" borderId="58" xfId="392" applyFont="1" applyFill="1" applyBorder="1" applyAlignment="1">
      <alignment horizontal="left" vertical="center" wrapText="1"/>
      <protection/>
    </xf>
    <xf numFmtId="173" fontId="36" fillId="0" borderId="44" xfId="391" applyNumberFormat="1" applyFont="1" applyFill="1" applyBorder="1" applyAlignment="1">
      <alignment horizontal="center" vertical="center"/>
      <protection/>
    </xf>
    <xf numFmtId="1" fontId="36" fillId="0" borderId="27" xfId="391" applyNumberFormat="1" applyFont="1" applyFill="1" applyBorder="1" applyAlignment="1">
      <alignment horizontal="center" vertical="center"/>
      <protection/>
    </xf>
    <xf numFmtId="0" fontId="5" fillId="0" borderId="34" xfId="393" applyFont="1" applyBorder="1" applyAlignment="1">
      <alignment horizontal="left" vertical="center" wrapText="1"/>
      <protection/>
    </xf>
    <xf numFmtId="1" fontId="18" fillId="0" borderId="27" xfId="391" applyNumberFormat="1" applyFont="1" applyFill="1" applyBorder="1" applyAlignment="1">
      <alignment horizontal="center" vertical="center"/>
      <protection/>
    </xf>
    <xf numFmtId="0" fontId="5" fillId="0" borderId="58" xfId="391" applyFont="1" applyFill="1" applyBorder="1" applyAlignment="1">
      <alignment vertical="center" wrapText="1"/>
      <protection/>
    </xf>
    <xf numFmtId="3" fontId="36" fillId="0" borderId="44" xfId="391" applyNumberFormat="1" applyFont="1" applyFill="1" applyBorder="1" applyAlignment="1">
      <alignment horizontal="center" vertical="center"/>
      <protection/>
    </xf>
    <xf numFmtId="0" fontId="5" fillId="0" borderId="58" xfId="395" applyFont="1" applyBorder="1" applyAlignment="1">
      <alignment vertical="center" wrapText="1"/>
      <protection/>
    </xf>
    <xf numFmtId="0" fontId="7" fillId="0" borderId="27" xfId="391" applyFont="1" applyFill="1" applyBorder="1" applyAlignment="1">
      <alignment horizontal="center" vertical="center" wrapText="1"/>
      <protection/>
    </xf>
    <xf numFmtId="0" fontId="63" fillId="0" borderId="27" xfId="391" applyFont="1" applyFill="1" applyBorder="1" applyAlignment="1">
      <alignment horizontal="center" vertical="center" wrapText="1"/>
      <protection/>
    </xf>
    <xf numFmtId="0" fontId="36" fillId="0" borderId="27" xfId="391" applyFont="1" applyFill="1" applyBorder="1" applyAlignment="1">
      <alignment horizontal="center" vertical="center"/>
      <protection/>
    </xf>
    <xf numFmtId="0" fontId="109" fillId="0" borderId="34" xfId="355" applyFont="1" applyFill="1" applyBorder="1" applyAlignment="1">
      <alignment vertical="center" wrapText="1"/>
      <protection/>
    </xf>
    <xf numFmtId="0" fontId="5" fillId="0" borderId="35" xfId="391" applyFont="1" applyFill="1" applyBorder="1" applyAlignment="1">
      <alignment vertical="center" wrapText="1"/>
      <protection/>
    </xf>
    <xf numFmtId="3" fontId="5" fillId="78" borderId="3" xfId="399" applyNumberFormat="1" applyFont="1" applyFill="1" applyBorder="1" applyAlignment="1" applyProtection="1">
      <alignment horizontal="center" vertical="center"/>
      <protection locked="0"/>
    </xf>
    <xf numFmtId="3" fontId="5" fillId="78" borderId="24" xfId="399" applyNumberFormat="1" applyFont="1" applyFill="1" applyBorder="1" applyAlignment="1" applyProtection="1">
      <alignment horizontal="center" vertical="center"/>
      <protection locked="0"/>
    </xf>
    <xf numFmtId="172" fontId="5" fillId="78" borderId="3" xfId="391" applyNumberFormat="1" applyFont="1" applyFill="1" applyBorder="1" applyAlignment="1">
      <alignment horizontal="center" vertical="center" wrapText="1"/>
      <protection/>
    </xf>
    <xf numFmtId="172" fontId="5" fillId="78" borderId="24" xfId="391" applyNumberFormat="1" applyFont="1" applyFill="1" applyBorder="1" applyAlignment="1">
      <alignment horizontal="center" vertical="center" wrapText="1"/>
      <protection/>
    </xf>
    <xf numFmtId="172" fontId="5" fillId="78" borderId="3" xfId="393" applyNumberFormat="1" applyFont="1" applyFill="1" applyBorder="1" applyAlignment="1">
      <alignment horizontal="center" vertical="center" wrapText="1"/>
      <protection/>
    </xf>
    <xf numFmtId="172" fontId="5" fillId="78" borderId="24" xfId="393" applyNumberFormat="1" applyFont="1" applyFill="1" applyBorder="1" applyAlignment="1">
      <alignment horizontal="center" vertical="center" wrapText="1"/>
      <protection/>
    </xf>
    <xf numFmtId="172" fontId="64" fillId="78" borderId="24" xfId="391" applyNumberFormat="1" applyFont="1" applyFill="1" applyBorder="1" applyAlignment="1">
      <alignment horizontal="center" vertical="center" wrapText="1"/>
      <protection/>
    </xf>
    <xf numFmtId="172" fontId="64" fillId="78" borderId="60" xfId="391" applyNumberFormat="1" applyFont="1" applyFill="1" applyBorder="1" applyAlignment="1">
      <alignment horizontal="center" vertical="center" wrapText="1"/>
      <protection/>
    </xf>
    <xf numFmtId="3" fontId="5" fillId="78" borderId="24" xfId="391" applyNumberFormat="1" applyFont="1" applyFill="1" applyBorder="1" applyAlignment="1">
      <alignment horizontal="center" vertical="center" wrapText="1"/>
      <protection/>
    </xf>
    <xf numFmtId="3" fontId="5" fillId="78" borderId="24" xfId="393" applyNumberFormat="1" applyFont="1" applyFill="1" applyBorder="1" applyAlignment="1">
      <alignment horizontal="center" vertical="center" wrapText="1"/>
      <protection/>
    </xf>
    <xf numFmtId="172" fontId="109" fillId="78" borderId="3" xfId="391" applyNumberFormat="1" applyFont="1" applyFill="1" applyBorder="1" applyAlignment="1">
      <alignment horizontal="center" vertical="center" wrapText="1"/>
      <protection/>
    </xf>
    <xf numFmtId="172" fontId="109" fillId="78" borderId="24" xfId="391" applyNumberFormat="1" applyFont="1" applyFill="1" applyBorder="1" applyAlignment="1">
      <alignment horizontal="center" vertical="center" wrapText="1"/>
      <protection/>
    </xf>
    <xf numFmtId="173" fontId="5" fillId="78" borderId="24" xfId="393" applyNumberFormat="1" applyFont="1" applyFill="1" applyBorder="1" applyAlignment="1">
      <alignment horizontal="center" vertical="center" wrapText="1"/>
      <protection/>
    </xf>
    <xf numFmtId="3" fontId="5" fillId="78" borderId="3" xfId="393" applyNumberFormat="1" applyFont="1" applyFill="1" applyBorder="1" applyAlignment="1">
      <alignment horizontal="center" vertical="center" wrapText="1"/>
      <protection/>
    </xf>
    <xf numFmtId="3" fontId="5" fillId="78" borderId="3" xfId="391" applyNumberFormat="1" applyFont="1" applyFill="1" applyBorder="1" applyAlignment="1">
      <alignment horizontal="center" vertical="center" wrapText="1"/>
      <protection/>
    </xf>
    <xf numFmtId="1" fontId="5" fillId="78" borderId="36" xfId="391" applyNumberFormat="1" applyFont="1" applyFill="1" applyBorder="1" applyAlignment="1">
      <alignment horizontal="center" vertical="center" wrapText="1"/>
      <protection/>
    </xf>
    <xf numFmtId="0" fontId="2" fillId="78" borderId="0" xfId="402" applyFont="1" applyFill="1" applyAlignment="1">
      <alignment vertical="top"/>
      <protection/>
    </xf>
    <xf numFmtId="0" fontId="36" fillId="78" borderId="0" xfId="388" applyFont="1" applyFill="1" applyAlignment="1">
      <alignment vertical="top"/>
      <protection/>
    </xf>
    <xf numFmtId="0" fontId="30" fillId="78" borderId="0" xfId="402" applyFont="1" applyFill="1" applyAlignment="1">
      <alignment horizontal="center" vertical="top" wrapText="1"/>
      <protection/>
    </xf>
    <xf numFmtId="0" fontId="36" fillId="78" borderId="0" xfId="402" applyFont="1" applyFill="1" applyAlignment="1">
      <alignment horizontal="right" vertical="center"/>
      <protection/>
    </xf>
    <xf numFmtId="0" fontId="5" fillId="78" borderId="27" xfId="402" applyFont="1" applyFill="1" applyBorder="1" applyAlignment="1">
      <alignment horizontal="center" vertical="center" wrapText="1"/>
      <protection/>
    </xf>
    <xf numFmtId="0" fontId="13" fillId="78" borderId="57" xfId="402" applyNumberFormat="1" applyFont="1" applyFill="1" applyBorder="1" applyAlignment="1">
      <alignment horizontal="center" vertical="center" wrapText="1"/>
      <protection/>
    </xf>
    <xf numFmtId="0" fontId="13" fillId="78" borderId="57" xfId="402" applyFont="1" applyFill="1" applyBorder="1" applyAlignment="1">
      <alignment horizontal="center" vertical="center" wrapText="1"/>
      <protection/>
    </xf>
    <xf numFmtId="0" fontId="13" fillId="78" borderId="59" xfId="402" applyNumberFormat="1" applyFont="1" applyFill="1" applyBorder="1" applyAlignment="1">
      <alignment horizontal="center" vertical="center" wrapText="1"/>
      <protection/>
    </xf>
    <xf numFmtId="3" fontId="18" fillId="78" borderId="24" xfId="388" applyNumberFormat="1" applyFont="1" applyFill="1" applyBorder="1" applyAlignment="1">
      <alignment horizontal="center" vertical="center"/>
      <protection/>
    </xf>
    <xf numFmtId="172" fontId="102" fillId="78" borderId="24" xfId="388" applyNumberFormat="1" applyFont="1" applyFill="1" applyBorder="1" applyAlignment="1">
      <alignment horizontal="center" vertical="center"/>
      <protection/>
    </xf>
    <xf numFmtId="3" fontId="102" fillId="78" borderId="44" xfId="388" applyNumberFormat="1" applyFont="1" applyFill="1" applyBorder="1" applyAlignment="1">
      <alignment horizontal="center" vertical="center"/>
      <protection/>
    </xf>
    <xf numFmtId="3" fontId="18" fillId="78" borderId="3" xfId="388" applyNumberFormat="1" applyFont="1" applyFill="1" applyBorder="1" applyAlignment="1">
      <alignment horizontal="center" vertical="center"/>
      <protection/>
    </xf>
    <xf numFmtId="3" fontId="18" fillId="78" borderId="36" xfId="388" applyNumberFormat="1" applyFont="1" applyFill="1" applyBorder="1" applyAlignment="1">
      <alignment horizontal="center" vertical="center"/>
      <protection/>
    </xf>
    <xf numFmtId="0" fontId="2" fillId="78" borderId="0" xfId="402" applyFont="1" applyFill="1">
      <alignment/>
      <protection/>
    </xf>
    <xf numFmtId="0" fontId="22" fillId="78" borderId="0" xfId="404" applyFont="1" applyFill="1" applyBorder="1" applyAlignment="1">
      <alignment horizontal="center"/>
      <protection/>
    </xf>
    <xf numFmtId="3" fontId="110" fillId="78" borderId="3" xfId="404" applyNumberFormat="1" applyFont="1" applyFill="1" applyBorder="1" applyAlignment="1">
      <alignment horizontal="center" vertical="center"/>
      <protection/>
    </xf>
    <xf numFmtId="172" fontId="110" fillId="78" borderId="27" xfId="404" applyNumberFormat="1" applyFont="1" applyFill="1" applyBorder="1" applyAlignment="1">
      <alignment horizontal="center" vertical="center" wrapText="1"/>
      <protection/>
    </xf>
    <xf numFmtId="0" fontId="18" fillId="78" borderId="61" xfId="0" applyFont="1" applyFill="1" applyBorder="1" applyAlignment="1">
      <alignment horizontal="center" vertical="center"/>
    </xf>
    <xf numFmtId="3" fontId="110" fillId="78" borderId="36" xfId="404" applyNumberFormat="1" applyFont="1" applyFill="1" applyBorder="1" applyAlignment="1">
      <alignment horizontal="center" vertical="center"/>
      <protection/>
    </xf>
    <xf numFmtId="0" fontId="25" fillId="78" borderId="0" xfId="404" applyFont="1" applyFill="1" applyAlignment="1">
      <alignment wrapText="1"/>
      <protection/>
    </xf>
    <xf numFmtId="0" fontId="25" fillId="78" borderId="0" xfId="404" applyFont="1" applyFill="1">
      <alignment/>
      <protection/>
    </xf>
    <xf numFmtId="0" fontId="27" fillId="78" borderId="0" xfId="404" applyFont="1" applyFill="1" applyAlignment="1">
      <alignment horizontal="center"/>
      <protection/>
    </xf>
    <xf numFmtId="0" fontId="19" fillId="78" borderId="59" xfId="404" applyFont="1" applyFill="1" applyBorder="1" applyAlignment="1">
      <alignment horizontal="center" vertical="center" wrapText="1"/>
      <protection/>
    </xf>
    <xf numFmtId="3" fontId="111" fillId="78" borderId="62" xfId="404" applyNumberFormat="1" applyFont="1" applyFill="1" applyBorder="1" applyAlignment="1">
      <alignment horizontal="center" vertical="center"/>
      <protection/>
    </xf>
    <xf numFmtId="3" fontId="111" fillId="78" borderId="63" xfId="404" applyNumberFormat="1" applyFont="1" applyFill="1" applyBorder="1" applyAlignment="1">
      <alignment horizontal="center" vertical="center"/>
      <protection/>
    </xf>
    <xf numFmtId="172" fontId="111" fillId="78" borderId="64" xfId="404" applyNumberFormat="1" applyFont="1" applyFill="1" applyBorder="1" applyAlignment="1">
      <alignment horizontal="center" vertical="center"/>
      <protection/>
    </xf>
    <xf numFmtId="0" fontId="18" fillId="78" borderId="65" xfId="0" applyFont="1" applyFill="1" applyBorder="1" applyAlignment="1">
      <alignment horizontal="center" vertical="center"/>
    </xf>
    <xf numFmtId="3" fontId="110" fillId="78" borderId="24" xfId="404" applyNumberFormat="1" applyFont="1" applyFill="1" applyBorder="1" applyAlignment="1">
      <alignment horizontal="center" vertical="center"/>
      <protection/>
    </xf>
    <xf numFmtId="172" fontId="110" fillId="78" borderId="44" xfId="404" applyNumberFormat="1" applyFont="1" applyFill="1" applyBorder="1" applyAlignment="1">
      <alignment horizontal="center" vertical="center"/>
      <protection/>
    </xf>
    <xf numFmtId="0" fontId="18" fillId="78" borderId="39" xfId="0" applyFont="1" applyFill="1" applyBorder="1" applyAlignment="1">
      <alignment horizontal="center" vertical="center"/>
    </xf>
    <xf numFmtId="3" fontId="5" fillId="78" borderId="36" xfId="399" applyNumberFormat="1" applyFont="1" applyFill="1" applyBorder="1" applyAlignment="1" applyProtection="1">
      <alignment horizontal="center" vertical="center"/>
      <protection locked="0"/>
    </xf>
    <xf numFmtId="1" fontId="18" fillId="78" borderId="3" xfId="399" applyNumberFormat="1" applyFont="1" applyFill="1" applyBorder="1" applyAlignment="1" applyProtection="1">
      <alignment horizontal="center"/>
      <protection locked="0"/>
    </xf>
    <xf numFmtId="1" fontId="18" fillId="78" borderId="36" xfId="399" applyNumberFormat="1" applyFont="1" applyFill="1" applyBorder="1" applyAlignment="1" applyProtection="1">
      <alignment horizontal="center"/>
      <protection locked="0"/>
    </xf>
    <xf numFmtId="3" fontId="73" fillId="78" borderId="24" xfId="399" applyNumberFormat="1" applyFont="1" applyFill="1" applyBorder="1" applyAlignment="1" applyProtection="1">
      <alignment horizontal="center" vertical="center"/>
      <protection locked="0"/>
    </xf>
    <xf numFmtId="3" fontId="18" fillId="78" borderId="24" xfId="399" applyNumberFormat="1" applyFont="1" applyFill="1" applyBorder="1" applyAlignment="1" applyProtection="1">
      <alignment horizontal="center" vertical="center" wrapText="1"/>
      <protection locked="0"/>
    </xf>
    <xf numFmtId="173" fontId="5" fillId="78" borderId="24" xfId="399" applyNumberFormat="1" applyFont="1" applyFill="1" applyBorder="1" applyAlignment="1" applyProtection="1">
      <alignment horizontal="center" vertical="center"/>
      <protection locked="0"/>
    </xf>
    <xf numFmtId="3" fontId="18" fillId="78" borderId="58" xfId="399" applyNumberFormat="1" applyFont="1" applyFill="1" applyBorder="1" applyAlignment="1" applyProtection="1">
      <alignment horizontal="center" vertical="center"/>
      <protection locked="0"/>
    </xf>
    <xf numFmtId="3" fontId="18" fillId="78" borderId="3" xfId="380" applyNumberFormat="1" applyFont="1" applyFill="1" applyBorder="1" applyAlignment="1">
      <alignment horizontal="center" vertical="center"/>
      <protection/>
    </xf>
    <xf numFmtId="3" fontId="73" fillId="78" borderId="3" xfId="399" applyNumberFormat="1" applyFont="1" applyFill="1" applyBorder="1" applyAlignment="1" applyProtection="1">
      <alignment horizontal="center" vertical="center"/>
      <protection locked="0"/>
    </xf>
    <xf numFmtId="3" fontId="18" fillId="78" borderId="3" xfId="399" applyNumberFormat="1" applyFont="1" applyFill="1" applyBorder="1" applyAlignment="1" applyProtection="1">
      <alignment horizontal="center" vertical="center" wrapText="1"/>
      <protection locked="0"/>
    </xf>
    <xf numFmtId="173" fontId="5" fillId="78" borderId="3" xfId="399" applyNumberFormat="1" applyFont="1" applyFill="1" applyBorder="1" applyAlignment="1" applyProtection="1">
      <alignment horizontal="center" vertical="center"/>
      <protection locked="0"/>
    </xf>
    <xf numFmtId="1" fontId="18" fillId="78" borderId="3" xfId="0" applyNumberFormat="1" applyFont="1" applyFill="1" applyBorder="1" applyAlignment="1">
      <alignment horizontal="center" vertical="center"/>
    </xf>
    <xf numFmtId="3" fontId="18" fillId="78" borderId="34" xfId="399" applyNumberFormat="1" applyFont="1" applyFill="1" applyBorder="1" applyAlignment="1" applyProtection="1">
      <alignment horizontal="center" vertical="center"/>
      <protection locked="0"/>
    </xf>
    <xf numFmtId="3" fontId="73" fillId="78" borderId="3" xfId="399" applyNumberFormat="1" applyFont="1" applyFill="1" applyBorder="1" applyAlignment="1" applyProtection="1">
      <alignment horizontal="center"/>
      <protection locked="0"/>
    </xf>
    <xf numFmtId="3" fontId="18" fillId="78" borderId="36" xfId="380" applyNumberFormat="1" applyFont="1" applyFill="1" applyBorder="1" applyAlignment="1">
      <alignment horizontal="center" vertical="center"/>
      <protection/>
    </xf>
    <xf numFmtId="173" fontId="5" fillId="78" borderId="36" xfId="399" applyNumberFormat="1" applyFont="1" applyFill="1" applyBorder="1" applyAlignment="1" applyProtection="1">
      <alignment horizontal="center" vertical="center"/>
      <protection locked="0"/>
    </xf>
    <xf numFmtId="1" fontId="18" fillId="78" borderId="36" xfId="0" applyNumberFormat="1" applyFont="1" applyFill="1" applyBorder="1" applyAlignment="1">
      <alignment horizontal="center" vertical="center"/>
    </xf>
    <xf numFmtId="172" fontId="5" fillId="78" borderId="24" xfId="399" applyNumberFormat="1" applyFont="1" applyFill="1" applyBorder="1" applyAlignment="1" applyProtection="1">
      <alignment horizontal="center" vertical="center"/>
      <protection locked="0"/>
    </xf>
    <xf numFmtId="172" fontId="74" fillId="78" borderId="24" xfId="399" applyNumberFormat="1" applyFont="1" applyFill="1" applyBorder="1" applyAlignment="1" applyProtection="1">
      <alignment horizontal="center" vertical="center"/>
      <protection locked="0"/>
    </xf>
    <xf numFmtId="1" fontId="74" fillId="78" borderId="24" xfId="399" applyNumberFormat="1" applyFont="1" applyFill="1" applyBorder="1" applyAlignment="1" applyProtection="1">
      <alignment horizontal="center" vertical="center" wrapText="1"/>
      <protection/>
    </xf>
    <xf numFmtId="1" fontId="5" fillId="78" borderId="44" xfId="399" applyNumberFormat="1" applyFont="1" applyFill="1" applyBorder="1" applyAlignment="1" applyProtection="1">
      <alignment horizontal="center"/>
      <protection locked="0"/>
    </xf>
    <xf numFmtId="172" fontId="5" fillId="78" borderId="3" xfId="399" applyNumberFormat="1" applyFont="1" applyFill="1" applyBorder="1" applyAlignment="1" applyProtection="1">
      <alignment horizontal="center" vertical="center"/>
      <protection locked="0"/>
    </xf>
    <xf numFmtId="172" fontId="74" fillId="78" borderId="3" xfId="399" applyNumberFormat="1" applyFont="1" applyFill="1" applyBorder="1" applyAlignment="1" applyProtection="1">
      <alignment horizontal="center" vertical="center"/>
      <protection locked="0"/>
    </xf>
    <xf numFmtId="1" fontId="74" fillId="78" borderId="3" xfId="399" applyNumberFormat="1" applyFont="1" applyFill="1" applyBorder="1" applyAlignment="1" applyProtection="1">
      <alignment horizontal="center" vertical="center" wrapText="1"/>
      <protection/>
    </xf>
    <xf numFmtId="1" fontId="5" fillId="78" borderId="27" xfId="399" applyNumberFormat="1" applyFont="1" applyFill="1" applyBorder="1" applyAlignment="1" applyProtection="1">
      <alignment horizontal="center"/>
      <protection locked="0"/>
    </xf>
    <xf numFmtId="172" fontId="5" fillId="78" borderId="36" xfId="399" applyNumberFormat="1" applyFont="1" applyFill="1" applyBorder="1" applyAlignment="1" applyProtection="1">
      <alignment horizontal="center" vertical="center"/>
      <protection locked="0"/>
    </xf>
    <xf numFmtId="1" fontId="5" fillId="78" borderId="40" xfId="399" applyNumberFormat="1" applyFont="1" applyFill="1" applyBorder="1" applyAlignment="1" applyProtection="1">
      <alignment horizontal="center"/>
      <protection locked="0"/>
    </xf>
    <xf numFmtId="3" fontId="73" fillId="78" borderId="36" xfId="399" applyNumberFormat="1" applyFont="1" applyFill="1" applyBorder="1" applyAlignment="1" applyProtection="1">
      <alignment horizontal="center"/>
      <protection locked="0"/>
    </xf>
    <xf numFmtId="172" fontId="74" fillId="78" borderId="36" xfId="399" applyNumberFormat="1" applyFont="1" applyFill="1" applyBorder="1" applyAlignment="1" applyProtection="1">
      <alignment horizontal="center" vertical="center"/>
      <protection locked="0"/>
    </xf>
    <xf numFmtId="1" fontId="74" fillId="78" borderId="36" xfId="399" applyNumberFormat="1" applyFont="1" applyFill="1" applyBorder="1" applyAlignment="1" applyProtection="1">
      <alignment horizontal="center" vertical="center" wrapText="1"/>
      <protection/>
    </xf>
    <xf numFmtId="1" fontId="18" fillId="78" borderId="24" xfId="0" applyNumberFormat="1" applyFont="1" applyFill="1" applyBorder="1" applyAlignment="1">
      <alignment horizontal="center" vertical="center"/>
    </xf>
    <xf numFmtId="1" fontId="18" fillId="78" borderId="54" xfId="399" applyNumberFormat="1" applyFont="1" applyFill="1" applyBorder="1" applyProtection="1">
      <alignment/>
      <protection locked="0"/>
    </xf>
    <xf numFmtId="1" fontId="18" fillId="78" borderId="55" xfId="399" applyNumberFormat="1" applyFont="1" applyFill="1" applyBorder="1" applyProtection="1">
      <alignment/>
      <protection locked="0"/>
    </xf>
    <xf numFmtId="1" fontId="18" fillId="78" borderId="55" xfId="399" applyNumberFormat="1" applyFont="1" applyFill="1" applyBorder="1" applyAlignment="1" applyProtection="1">
      <alignment vertical="center"/>
      <protection locked="0"/>
    </xf>
    <xf numFmtId="1" fontId="18" fillId="78" borderId="55" xfId="399" applyNumberFormat="1" applyFont="1" applyFill="1" applyBorder="1" applyAlignment="1" applyProtection="1">
      <alignment horizontal="left"/>
      <protection locked="0"/>
    </xf>
    <xf numFmtId="1" fontId="18" fillId="78" borderId="56" xfId="399" applyNumberFormat="1" applyFont="1" applyFill="1" applyBorder="1" applyProtection="1">
      <alignment/>
      <protection locked="0"/>
    </xf>
    <xf numFmtId="1" fontId="112" fillId="0" borderId="0" xfId="399" applyNumberFormat="1" applyFont="1" applyFill="1" applyBorder="1" applyAlignment="1" applyProtection="1">
      <alignment vertical="center"/>
      <protection locked="0"/>
    </xf>
    <xf numFmtId="1" fontId="113" fillId="78" borderId="66" xfId="399" applyNumberFormat="1" applyFont="1" applyFill="1" applyBorder="1" applyAlignment="1" applyProtection="1">
      <alignment horizontal="center" vertical="center"/>
      <protection locked="0"/>
    </xf>
    <xf numFmtId="14" fontId="23" fillId="78" borderId="59" xfId="350" applyNumberFormat="1" applyFont="1" applyFill="1" applyBorder="1" applyAlignment="1">
      <alignment horizontal="center" vertical="center" wrapText="1"/>
      <protection/>
    </xf>
    <xf numFmtId="3" fontId="111" fillId="78" borderId="63" xfId="404" applyNumberFormat="1" applyFont="1" applyFill="1" applyBorder="1" applyAlignment="1">
      <alignment horizontal="center" vertical="center"/>
      <protection/>
    </xf>
    <xf numFmtId="172" fontId="111" fillId="78" borderId="64" xfId="404" applyNumberFormat="1" applyFont="1" applyFill="1" applyBorder="1" applyAlignment="1">
      <alignment horizontal="center" vertical="center" wrapText="1"/>
      <protection/>
    </xf>
    <xf numFmtId="172" fontId="110" fillId="78" borderId="44" xfId="404" applyNumberFormat="1" applyFont="1" applyFill="1" applyBorder="1" applyAlignment="1">
      <alignment horizontal="center" vertical="center" wrapText="1"/>
      <protection/>
    </xf>
    <xf numFmtId="172" fontId="110" fillId="78" borderId="40" xfId="404" applyNumberFormat="1" applyFont="1" applyFill="1" applyBorder="1" applyAlignment="1">
      <alignment horizontal="center" vertical="center" wrapText="1"/>
      <protection/>
    </xf>
    <xf numFmtId="3" fontId="111" fillId="78" borderId="62" xfId="404" applyNumberFormat="1" applyFont="1" applyFill="1" applyBorder="1" applyAlignment="1">
      <alignment horizontal="center" vertical="center"/>
      <protection/>
    </xf>
    <xf numFmtId="0" fontId="28" fillId="0" borderId="54" xfId="404" applyFont="1" applyFill="1" applyBorder="1" applyAlignment="1">
      <alignment horizontal="left" vertical="center" wrapText="1"/>
      <protection/>
    </xf>
    <xf numFmtId="0" fontId="28" fillId="0" borderId="55" xfId="404" applyFont="1" applyFill="1" applyBorder="1" applyAlignment="1">
      <alignment horizontal="left" vertical="center" wrapText="1"/>
      <protection/>
    </xf>
    <xf numFmtId="0" fontId="28" fillId="0" borderId="56" xfId="404" applyFont="1" applyFill="1" applyBorder="1" applyAlignment="1">
      <alignment horizontal="left" vertical="center" wrapText="1"/>
      <protection/>
    </xf>
    <xf numFmtId="3" fontId="110" fillId="78" borderId="65" xfId="404" applyNumberFormat="1" applyFont="1" applyFill="1" applyBorder="1" applyAlignment="1">
      <alignment horizontal="center" vertical="center"/>
      <protection/>
    </xf>
    <xf numFmtId="3" fontId="110" fillId="78" borderId="67" xfId="404" applyNumberFormat="1" applyFont="1" applyFill="1" applyBorder="1" applyAlignment="1">
      <alignment horizontal="center" vertical="center"/>
      <protection/>
    </xf>
    <xf numFmtId="1" fontId="5" fillId="78" borderId="24" xfId="399" applyNumberFormat="1" applyFont="1" applyFill="1" applyBorder="1" applyAlignment="1" applyProtection="1">
      <alignment horizontal="center" vertical="center"/>
      <protection locked="0"/>
    </xf>
    <xf numFmtId="1" fontId="18" fillId="78" borderId="24" xfId="399" applyNumberFormat="1" applyFont="1" applyFill="1" applyBorder="1" applyAlignment="1" applyProtection="1">
      <alignment horizontal="center" vertical="center"/>
      <protection locked="0"/>
    </xf>
    <xf numFmtId="1" fontId="5" fillId="78" borderId="3" xfId="399" applyNumberFormat="1" applyFont="1" applyFill="1" applyBorder="1" applyAlignment="1" applyProtection="1">
      <alignment horizontal="center" vertical="center"/>
      <protection locked="0"/>
    </xf>
    <xf numFmtId="1" fontId="18" fillId="78" borderId="3" xfId="399" applyNumberFormat="1" applyFont="1" applyFill="1" applyBorder="1" applyAlignment="1" applyProtection="1">
      <alignment horizontal="center" vertical="center"/>
      <protection locked="0"/>
    </xf>
    <xf numFmtId="1" fontId="18" fillId="78" borderId="34" xfId="399" applyNumberFormat="1" applyFont="1" applyFill="1" applyBorder="1" applyAlignment="1" applyProtection="1">
      <alignment horizontal="center"/>
      <protection locked="0"/>
    </xf>
    <xf numFmtId="3" fontId="18" fillId="78" borderId="3" xfId="399" applyNumberFormat="1" applyFont="1" applyFill="1" applyBorder="1" applyAlignment="1" applyProtection="1">
      <alignment horizontal="center"/>
      <protection locked="0"/>
    </xf>
    <xf numFmtId="0" fontId="18" fillId="78" borderId="3" xfId="399" applyNumberFormat="1" applyFont="1" applyFill="1" applyBorder="1" applyAlignment="1" applyProtection="1">
      <alignment horizontal="center"/>
      <protection locked="0"/>
    </xf>
    <xf numFmtId="1" fontId="18" fillId="78" borderId="35" xfId="399" applyNumberFormat="1" applyFont="1" applyFill="1" applyBorder="1" applyAlignment="1" applyProtection="1">
      <alignment horizontal="center"/>
      <protection locked="0"/>
    </xf>
    <xf numFmtId="1" fontId="5" fillId="78" borderId="36" xfId="399" applyNumberFormat="1" applyFont="1" applyFill="1" applyBorder="1" applyAlignment="1" applyProtection="1">
      <alignment horizontal="center" vertical="center"/>
      <protection locked="0"/>
    </xf>
    <xf numFmtId="3" fontId="18" fillId="78" borderId="36" xfId="399" applyNumberFormat="1" applyFont="1" applyFill="1" applyBorder="1" applyAlignment="1" applyProtection="1">
      <alignment horizontal="center"/>
      <protection locked="0"/>
    </xf>
    <xf numFmtId="0" fontId="18" fillId="78" borderId="36" xfId="399" applyNumberFormat="1" applyFont="1" applyFill="1" applyBorder="1" applyAlignment="1" applyProtection="1">
      <alignment horizontal="center"/>
      <protection locked="0"/>
    </xf>
    <xf numFmtId="1" fontId="18" fillId="78" borderId="36" xfId="399" applyNumberFormat="1" applyFont="1" applyFill="1" applyBorder="1" applyAlignment="1" applyProtection="1">
      <alignment horizontal="center" vertical="center"/>
      <protection locked="0"/>
    </xf>
    <xf numFmtId="0" fontId="23" fillId="78" borderId="57" xfId="404" applyFont="1" applyFill="1" applyBorder="1" applyAlignment="1">
      <alignment horizontal="center" vertical="center" wrapText="1"/>
      <protection/>
    </xf>
    <xf numFmtId="3" fontId="18" fillId="78" borderId="24" xfId="399" applyNumberFormat="1" applyFont="1" applyFill="1" applyBorder="1" applyAlignment="1" applyProtection="1">
      <alignment horizontal="center"/>
      <protection locked="0"/>
    </xf>
    <xf numFmtId="0" fontId="19" fillId="78" borderId="57" xfId="404" applyFont="1" applyFill="1" applyBorder="1" applyAlignment="1">
      <alignment horizontal="center" vertical="center" wrapText="1"/>
      <protection/>
    </xf>
    <xf numFmtId="0" fontId="18" fillId="78" borderId="3" xfId="0" applyFont="1" applyFill="1" applyBorder="1" applyAlignment="1">
      <alignment horizontal="center" vertical="center"/>
    </xf>
    <xf numFmtId="0" fontId="18" fillId="78" borderId="36" xfId="0" applyFont="1" applyFill="1" applyBorder="1" applyAlignment="1">
      <alignment horizontal="center" vertical="center"/>
    </xf>
    <xf numFmtId="0" fontId="31" fillId="78" borderId="3" xfId="402" applyFont="1" applyFill="1" applyBorder="1" applyAlignment="1">
      <alignment horizontal="center" vertical="center" wrapText="1"/>
      <protection/>
    </xf>
    <xf numFmtId="3" fontId="108" fillId="78" borderId="63" xfId="388" applyNumberFormat="1" applyFont="1" applyFill="1" applyBorder="1" applyAlignment="1">
      <alignment horizontal="center" vertical="center"/>
      <protection/>
    </xf>
    <xf numFmtId="172" fontId="108" fillId="78" borderId="63" xfId="388" applyNumberFormat="1" applyFont="1" applyFill="1" applyBorder="1" applyAlignment="1">
      <alignment horizontal="center" vertical="center"/>
      <protection/>
    </xf>
    <xf numFmtId="3" fontId="108" fillId="78" borderId="64" xfId="388" applyNumberFormat="1" applyFont="1" applyFill="1" applyBorder="1" applyAlignment="1">
      <alignment horizontal="center" vertical="center"/>
      <protection/>
    </xf>
    <xf numFmtId="0" fontId="114" fillId="0" borderId="0" xfId="402" applyFont="1" applyBorder="1" applyAlignment="1">
      <alignment vertical="center"/>
      <protection/>
    </xf>
    <xf numFmtId="3" fontId="114" fillId="0" borderId="0" xfId="402" applyNumberFormat="1" applyFont="1" applyBorder="1" applyAlignment="1">
      <alignment vertical="center"/>
      <protection/>
    </xf>
    <xf numFmtId="172" fontId="102" fillId="78" borderId="3" xfId="388" applyNumberFormat="1" applyFont="1" applyFill="1" applyBorder="1" applyAlignment="1">
      <alignment horizontal="center" vertical="center"/>
      <protection/>
    </xf>
    <xf numFmtId="0" fontId="108" fillId="0" borderId="68" xfId="402" applyFont="1" applyBorder="1" applyAlignment="1">
      <alignment horizontal="center" vertical="center"/>
      <protection/>
    </xf>
    <xf numFmtId="0" fontId="13" fillId="0" borderId="69" xfId="402" applyFont="1" applyFill="1" applyBorder="1" applyAlignment="1">
      <alignment horizontal="center" vertical="center" wrapText="1"/>
      <protection/>
    </xf>
    <xf numFmtId="0" fontId="18" fillId="0" borderId="58" xfId="399" applyNumberFormat="1" applyFont="1" applyFill="1" applyBorder="1" applyAlignment="1" applyProtection="1">
      <alignment horizontal="left" vertical="center"/>
      <protection locked="0"/>
    </xf>
    <xf numFmtId="0" fontId="18" fillId="0" borderId="34" xfId="399" applyNumberFormat="1" applyFont="1" applyFill="1" applyBorder="1" applyAlignment="1" applyProtection="1">
      <alignment horizontal="left" vertical="center"/>
      <protection locked="0"/>
    </xf>
    <xf numFmtId="3" fontId="102" fillId="78" borderId="27" xfId="388" applyNumberFormat="1" applyFont="1" applyFill="1" applyBorder="1" applyAlignment="1">
      <alignment horizontal="center" vertical="center"/>
      <protection/>
    </xf>
    <xf numFmtId="0" fontId="18" fillId="78" borderId="34" xfId="399" applyNumberFormat="1" applyFont="1" applyFill="1" applyBorder="1" applyAlignment="1" applyProtection="1">
      <alignment horizontal="left" vertical="center"/>
      <protection locked="0"/>
    </xf>
    <xf numFmtId="0" fontId="18" fillId="0" borderId="35" xfId="399" applyNumberFormat="1" applyFont="1" applyFill="1" applyBorder="1" applyAlignment="1" applyProtection="1">
      <alignment horizontal="left" vertical="center"/>
      <protection locked="0"/>
    </xf>
    <xf numFmtId="172" fontId="102" fillId="78" borderId="36" xfId="388" applyNumberFormat="1" applyFont="1" applyFill="1" applyBorder="1" applyAlignment="1">
      <alignment horizontal="center" vertical="center"/>
      <protection/>
    </xf>
    <xf numFmtId="3" fontId="102" fillId="78" borderId="40" xfId="388" applyNumberFormat="1" applyFont="1" applyFill="1" applyBorder="1" applyAlignment="1">
      <alignment horizontal="center" vertical="center"/>
      <protection/>
    </xf>
    <xf numFmtId="3" fontId="113" fillId="78" borderId="68" xfId="399" applyNumberFormat="1" applyFont="1" applyFill="1" applyBorder="1" applyAlignment="1" applyProtection="1">
      <alignment horizontal="center" vertical="center"/>
      <protection locked="0"/>
    </xf>
    <xf numFmtId="3" fontId="113" fillId="78" borderId="63" xfId="399" applyNumberFormat="1" applyFont="1" applyFill="1" applyBorder="1" applyAlignment="1" applyProtection="1">
      <alignment horizontal="center" vertical="center"/>
      <protection locked="0"/>
    </xf>
    <xf numFmtId="172" fontId="113" fillId="78" borderId="63" xfId="399" applyNumberFormat="1" applyFont="1" applyFill="1" applyBorder="1" applyAlignment="1" applyProtection="1">
      <alignment horizontal="center" vertical="center"/>
      <protection locked="0"/>
    </xf>
    <xf numFmtId="173" fontId="113" fillId="78" borderId="63" xfId="399" applyNumberFormat="1" applyFont="1" applyFill="1" applyBorder="1" applyAlignment="1" applyProtection="1">
      <alignment horizontal="center" vertical="center"/>
      <protection locked="0"/>
    </xf>
    <xf numFmtId="1" fontId="113" fillId="78" borderId="63" xfId="399" applyNumberFormat="1" applyFont="1" applyFill="1" applyBorder="1" applyAlignment="1" applyProtection="1">
      <alignment horizontal="center" vertical="center"/>
      <protection locked="0"/>
    </xf>
    <xf numFmtId="1" fontId="113" fillId="78" borderId="63" xfId="399" applyNumberFormat="1" applyFont="1" applyFill="1" applyBorder="1" applyAlignment="1" applyProtection="1">
      <alignment horizontal="center" vertical="center" wrapText="1"/>
      <protection/>
    </xf>
    <xf numFmtId="3" fontId="113" fillId="78" borderId="63" xfId="399" applyNumberFormat="1" applyFont="1" applyFill="1" applyBorder="1" applyAlignment="1" applyProtection="1">
      <alignment horizontal="center" vertical="center" wrapText="1"/>
      <protection locked="0"/>
    </xf>
    <xf numFmtId="1" fontId="113" fillId="78" borderId="64" xfId="399" applyNumberFormat="1" applyFont="1" applyFill="1" applyBorder="1" applyAlignment="1" applyProtection="1">
      <alignment horizontal="center" vertical="center"/>
      <protection locked="0"/>
    </xf>
    <xf numFmtId="1" fontId="4" fillId="78" borderId="0" xfId="399" applyNumberFormat="1" applyFont="1" applyFill="1" applyBorder="1" applyProtection="1">
      <alignment/>
      <protection locked="0"/>
    </xf>
    <xf numFmtId="1" fontId="10" fillId="78" borderId="0" xfId="399" applyNumberFormat="1" applyFont="1" applyFill="1" applyAlignment="1" applyProtection="1">
      <alignment horizontal="right"/>
      <protection locked="0"/>
    </xf>
    <xf numFmtId="1" fontId="4" fillId="78" borderId="3" xfId="399" applyNumberFormat="1" applyFont="1" applyFill="1" applyBorder="1" applyAlignment="1" applyProtection="1">
      <alignment horizontal="center" vertical="center" wrapText="1"/>
      <protection/>
    </xf>
    <xf numFmtId="1" fontId="13" fillId="0" borderId="0" xfId="399" applyNumberFormat="1" applyFont="1" applyFill="1" applyProtection="1">
      <alignment/>
      <protection locked="0"/>
    </xf>
    <xf numFmtId="1" fontId="4" fillId="78" borderId="27" xfId="399" applyNumberFormat="1" applyFont="1" applyFill="1" applyBorder="1" applyAlignment="1" applyProtection="1">
      <alignment horizontal="center" vertical="center" wrapText="1"/>
      <protection/>
    </xf>
    <xf numFmtId="1" fontId="4" fillId="0" borderId="0" xfId="399" applyNumberFormat="1" applyFont="1" applyFill="1" applyProtection="1">
      <alignment/>
      <protection locked="0"/>
    </xf>
    <xf numFmtId="1" fontId="4" fillId="78" borderId="70" xfId="399" applyNumberFormat="1" applyFont="1" applyFill="1" applyBorder="1" applyAlignment="1" applyProtection="1">
      <alignment horizontal="center"/>
      <protection/>
    </xf>
    <xf numFmtId="1" fontId="6" fillId="78" borderId="69" xfId="399" applyNumberFormat="1" applyFont="1" applyFill="1" applyBorder="1" applyAlignment="1" applyProtection="1">
      <alignment horizontal="center"/>
      <protection/>
    </xf>
    <xf numFmtId="1" fontId="6" fillId="78" borderId="57" xfId="399" applyNumberFormat="1" applyFont="1" applyFill="1" applyBorder="1" applyAlignment="1" applyProtection="1">
      <alignment horizontal="center"/>
      <protection/>
    </xf>
    <xf numFmtId="1" fontId="6" fillId="78" borderId="71" xfId="399" applyNumberFormat="1" applyFont="1" applyFill="1" applyBorder="1" applyAlignment="1" applyProtection="1">
      <alignment horizontal="center"/>
      <protection/>
    </xf>
    <xf numFmtId="0" fontId="115" fillId="78" borderId="3" xfId="0" applyFont="1" applyFill="1" applyBorder="1" applyAlignment="1">
      <alignment vertical="center" wrapText="1"/>
    </xf>
    <xf numFmtId="1" fontId="5" fillId="78" borderId="3" xfId="393" applyNumberFormat="1" applyFont="1" applyFill="1" applyBorder="1" applyAlignment="1">
      <alignment horizontal="center" vertical="center" wrapText="1"/>
      <protection/>
    </xf>
    <xf numFmtId="1" fontId="36" fillId="0" borderId="44" xfId="391" applyNumberFormat="1" applyFont="1" applyFill="1" applyBorder="1" applyAlignment="1">
      <alignment horizontal="center" vertical="center"/>
      <protection/>
    </xf>
    <xf numFmtId="1" fontId="6" fillId="78" borderId="3" xfId="399" applyNumberFormat="1" applyFont="1" applyFill="1" applyBorder="1" applyAlignment="1" applyProtection="1">
      <alignment horizontal="center"/>
      <protection/>
    </xf>
    <xf numFmtId="3" fontId="18" fillId="78" borderId="3" xfId="401" applyNumberFormat="1" applyFont="1" applyFill="1" applyBorder="1" applyAlignment="1">
      <alignment horizontal="center" vertical="center" wrapText="1"/>
      <protection/>
    </xf>
    <xf numFmtId="173" fontId="5" fillId="78" borderId="3" xfId="399" applyNumberFormat="1" applyFont="1" applyFill="1" applyBorder="1" applyAlignment="1" applyProtection="1">
      <alignment horizontal="center"/>
      <protection locked="0"/>
    </xf>
    <xf numFmtId="3" fontId="18" fillId="78" borderId="24" xfId="380" applyNumberFormat="1" applyFont="1" applyFill="1" applyBorder="1" applyAlignment="1">
      <alignment horizontal="center" vertical="center"/>
      <protection/>
    </xf>
    <xf numFmtId="3" fontId="18" fillId="78" borderId="24" xfId="401" applyNumberFormat="1" applyFont="1" applyFill="1" applyBorder="1" applyAlignment="1">
      <alignment horizontal="center" vertical="center" wrapText="1"/>
      <protection/>
    </xf>
    <xf numFmtId="173" fontId="5" fillId="78" borderId="24" xfId="399" applyNumberFormat="1" applyFont="1" applyFill="1" applyBorder="1" applyAlignment="1" applyProtection="1">
      <alignment horizontal="center"/>
      <protection locked="0"/>
    </xf>
    <xf numFmtId="1" fontId="6" fillId="78" borderId="27" xfId="399" applyNumberFormat="1" applyFont="1" applyFill="1" applyBorder="1" applyAlignment="1" applyProtection="1">
      <alignment horizontal="center"/>
      <protection/>
    </xf>
    <xf numFmtId="3" fontId="18" fillId="78" borderId="36" xfId="401" applyNumberFormat="1" applyFont="1" applyFill="1" applyBorder="1" applyAlignment="1">
      <alignment horizontal="center" vertical="center" wrapText="1"/>
      <protection/>
    </xf>
    <xf numFmtId="173" fontId="5" fillId="78" borderId="36" xfId="399" applyNumberFormat="1" applyFont="1" applyFill="1" applyBorder="1" applyAlignment="1" applyProtection="1">
      <alignment horizontal="center"/>
      <protection locked="0"/>
    </xf>
    <xf numFmtId="0" fontId="19" fillId="0" borderId="0" xfId="388" applyFont="1" applyAlignment="1">
      <alignment horizontal="center" vertical="center" wrapText="1"/>
      <protection/>
    </xf>
    <xf numFmtId="0" fontId="33" fillId="0" borderId="0" xfId="403" applyFont="1" applyFill="1" applyBorder="1" applyAlignment="1">
      <alignment horizontal="left" wrapText="1"/>
      <protection/>
    </xf>
    <xf numFmtId="0" fontId="20" fillId="0" borderId="72" xfId="388" applyFont="1" applyFill="1" applyBorder="1" applyAlignment="1">
      <alignment horizontal="center" vertical="center" wrapText="1"/>
      <protection/>
    </xf>
    <xf numFmtId="0" fontId="20" fillId="0" borderId="73" xfId="388" applyFont="1" applyFill="1" applyBorder="1" applyAlignment="1">
      <alignment horizontal="center" vertical="center" wrapText="1"/>
      <protection/>
    </xf>
    <xf numFmtId="0" fontId="39" fillId="0" borderId="74" xfId="388" applyFont="1" applyFill="1" applyBorder="1" applyAlignment="1">
      <alignment horizontal="center" vertical="center" wrapText="1"/>
      <protection/>
    </xf>
    <xf numFmtId="0" fontId="39" fillId="0" borderId="75" xfId="388" applyFont="1" applyFill="1" applyBorder="1" applyAlignment="1">
      <alignment horizontal="center" vertical="center" wrapText="1"/>
      <protection/>
    </xf>
    <xf numFmtId="0" fontId="39" fillId="0" borderId="76" xfId="388" applyFont="1" applyFill="1" applyBorder="1" applyAlignment="1">
      <alignment horizontal="center" vertical="center" wrapText="1"/>
      <protection/>
    </xf>
    <xf numFmtId="0" fontId="39" fillId="0" borderId="77" xfId="388" applyFont="1" applyFill="1" applyBorder="1" applyAlignment="1">
      <alignment horizontal="center" vertical="center" wrapText="1"/>
      <protection/>
    </xf>
    <xf numFmtId="0" fontId="39" fillId="0" borderId="78" xfId="388" applyFont="1" applyFill="1" applyBorder="1" applyAlignment="1">
      <alignment horizontal="center" vertical="center" wrapText="1"/>
      <protection/>
    </xf>
    <xf numFmtId="0" fontId="41" fillId="0" borderId="79" xfId="388" applyFont="1" applyFill="1" applyBorder="1" applyAlignment="1">
      <alignment horizontal="center" vertical="center" wrapText="1"/>
      <protection/>
    </xf>
    <xf numFmtId="0" fontId="41" fillId="0" borderId="80" xfId="388" applyFont="1" applyFill="1" applyBorder="1" applyAlignment="1">
      <alignment horizontal="center" vertical="center" wrapText="1"/>
      <protection/>
    </xf>
    <xf numFmtId="0" fontId="41" fillId="0" borderId="81" xfId="388" applyFont="1" applyFill="1" applyBorder="1" applyAlignment="1">
      <alignment horizontal="center" vertical="center" wrapText="1"/>
      <protection/>
    </xf>
    <xf numFmtId="0" fontId="41" fillId="0" borderId="3" xfId="388" applyFont="1" applyFill="1" applyBorder="1" applyAlignment="1">
      <alignment horizontal="center" vertical="center" wrapText="1"/>
      <protection/>
    </xf>
    <xf numFmtId="0" fontId="41" fillId="0" borderId="27" xfId="388" applyFont="1" applyFill="1" applyBorder="1" applyAlignment="1">
      <alignment horizontal="center" vertical="center" wrapText="1"/>
      <protection/>
    </xf>
    <xf numFmtId="0" fontId="23" fillId="0" borderId="0" xfId="388" applyFont="1" applyFill="1" applyBorder="1" applyAlignment="1">
      <alignment horizontal="center" vertical="center" wrapText="1"/>
      <protection/>
    </xf>
    <xf numFmtId="0" fontId="38" fillId="0" borderId="0" xfId="388" applyFont="1" applyFill="1" applyBorder="1" applyAlignment="1">
      <alignment horizontal="center" vertical="center" wrapText="1"/>
      <protection/>
    </xf>
    <xf numFmtId="0" fontId="34" fillId="0" borderId="0" xfId="388" applyFont="1" applyFill="1" applyBorder="1" applyAlignment="1">
      <alignment horizontal="right"/>
      <protection/>
    </xf>
    <xf numFmtId="0" fontId="24" fillId="0" borderId="82" xfId="388" applyFont="1" applyFill="1" applyBorder="1" applyAlignment="1">
      <alignment horizontal="center" vertical="center" wrapText="1"/>
      <protection/>
    </xf>
    <xf numFmtId="0" fontId="24" fillId="0" borderId="58" xfId="388" applyFont="1" applyFill="1" applyBorder="1" applyAlignment="1">
      <alignment horizontal="center" vertical="center" wrapText="1"/>
      <protection/>
    </xf>
    <xf numFmtId="0" fontId="30" fillId="0" borderId="83" xfId="402" applyFont="1" applyFill="1" applyBorder="1" applyAlignment="1">
      <alignment horizontal="center" vertical="top" wrapText="1"/>
      <protection/>
    </xf>
    <xf numFmtId="0" fontId="30" fillId="0" borderId="34" xfId="402" applyFont="1" applyFill="1" applyBorder="1" applyAlignment="1">
      <alignment horizontal="center" vertical="top" wrapText="1"/>
      <protection/>
    </xf>
    <xf numFmtId="0" fontId="31" fillId="78" borderId="77" xfId="402" applyFont="1" applyFill="1" applyBorder="1" applyAlignment="1">
      <alignment horizontal="center" vertical="center" wrapText="1"/>
      <protection/>
    </xf>
    <xf numFmtId="0" fontId="31" fillId="78" borderId="3" xfId="402" applyFont="1" applyFill="1" applyBorder="1" applyAlignment="1">
      <alignment horizontal="center" vertical="center" wrapText="1"/>
      <protection/>
    </xf>
    <xf numFmtId="0" fontId="31" fillId="78" borderId="78" xfId="402" applyFont="1" applyFill="1" applyBorder="1" applyAlignment="1">
      <alignment horizontal="center" vertical="center" wrapText="1"/>
      <protection/>
    </xf>
    <xf numFmtId="0" fontId="30" fillId="0" borderId="0" xfId="402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9" fillId="0" borderId="0" xfId="404" applyFont="1" applyFill="1" applyAlignment="1">
      <alignment horizontal="center" wrapText="1"/>
      <protection/>
    </xf>
    <xf numFmtId="0" fontId="21" fillId="0" borderId="0" xfId="404" applyFont="1" applyFill="1" applyAlignment="1">
      <alignment horizontal="center"/>
      <protection/>
    </xf>
    <xf numFmtId="0" fontId="22" fillId="0" borderId="84" xfId="404" applyFont="1" applyFill="1" applyBorder="1" applyAlignment="1">
      <alignment horizontal="center"/>
      <protection/>
    </xf>
    <xf numFmtId="0" fontId="22" fillId="0" borderId="70" xfId="404" applyFont="1" applyFill="1" applyBorder="1" applyAlignment="1">
      <alignment horizontal="center"/>
      <protection/>
    </xf>
    <xf numFmtId="2" fontId="23" fillId="78" borderId="85" xfId="404" applyNumberFormat="1" applyFont="1" applyFill="1" applyBorder="1" applyAlignment="1">
      <alignment horizontal="center" vertical="center" wrapText="1"/>
      <protection/>
    </xf>
    <xf numFmtId="2" fontId="23" fillId="78" borderId="71" xfId="404" applyNumberFormat="1" applyFont="1" applyFill="1" applyBorder="1" applyAlignment="1">
      <alignment horizontal="center" vertical="center" wrapText="1"/>
      <protection/>
    </xf>
    <xf numFmtId="0" fontId="23" fillId="78" borderId="77" xfId="404" applyFont="1" applyFill="1" applyBorder="1" applyAlignment="1">
      <alignment horizontal="center" vertical="center" wrapText="1"/>
      <protection/>
    </xf>
    <xf numFmtId="0" fontId="23" fillId="78" borderId="57" xfId="404" applyFont="1" applyFill="1" applyBorder="1" applyAlignment="1">
      <alignment horizontal="center" vertical="center" wrapText="1"/>
      <protection/>
    </xf>
    <xf numFmtId="14" fontId="23" fillId="78" borderId="77" xfId="350" applyNumberFormat="1" applyFont="1" applyFill="1" applyBorder="1" applyAlignment="1">
      <alignment horizontal="center" vertical="center" wrapText="1"/>
      <protection/>
    </xf>
    <xf numFmtId="14" fontId="23" fillId="78" borderId="78" xfId="350" applyNumberFormat="1" applyFont="1" applyFill="1" applyBorder="1" applyAlignment="1">
      <alignment horizontal="center" vertical="center" wrapText="1"/>
      <protection/>
    </xf>
    <xf numFmtId="0" fontId="26" fillId="0" borderId="0" xfId="404" applyFont="1" applyFill="1" applyAlignment="1">
      <alignment horizontal="center" wrapText="1"/>
      <protection/>
    </xf>
    <xf numFmtId="0" fontId="21" fillId="0" borderId="0" xfId="404" applyFont="1" applyFill="1" applyAlignment="1">
      <alignment horizontal="center" wrapText="1"/>
      <protection/>
    </xf>
    <xf numFmtId="0" fontId="19" fillId="78" borderId="85" xfId="404" applyFont="1" applyFill="1" applyBorder="1" applyAlignment="1">
      <alignment horizontal="center" vertical="center" wrapText="1"/>
      <protection/>
    </xf>
    <xf numFmtId="0" fontId="19" fillId="78" borderId="71" xfId="404" applyFont="1" applyFill="1" applyBorder="1" applyAlignment="1">
      <alignment horizontal="center" vertical="center" wrapText="1"/>
      <protection/>
    </xf>
    <xf numFmtId="0" fontId="19" fillId="78" borderId="77" xfId="404" applyFont="1" applyFill="1" applyBorder="1" applyAlignment="1">
      <alignment horizontal="center" vertical="center" wrapText="1"/>
      <protection/>
    </xf>
    <xf numFmtId="0" fontId="19" fillId="78" borderId="57" xfId="404" applyFont="1" applyFill="1" applyBorder="1" applyAlignment="1">
      <alignment horizontal="center" vertical="center" wrapText="1"/>
      <protection/>
    </xf>
    <xf numFmtId="0" fontId="19" fillId="78" borderId="78" xfId="404" applyFont="1" applyFill="1" applyBorder="1" applyAlignment="1">
      <alignment horizontal="center" vertical="center" wrapText="1"/>
      <protection/>
    </xf>
    <xf numFmtId="173" fontId="36" fillId="0" borderId="79" xfId="391" applyNumberFormat="1" applyFont="1" applyFill="1" applyBorder="1" applyAlignment="1">
      <alignment horizontal="center" vertical="center"/>
      <protection/>
    </xf>
    <xf numFmtId="173" fontId="36" fillId="0" borderId="86" xfId="391" applyNumberFormat="1" applyFont="1" applyFill="1" applyBorder="1" applyAlignment="1">
      <alignment horizontal="center" vertical="center"/>
      <protection/>
    </xf>
    <xf numFmtId="0" fontId="31" fillId="0" borderId="0" xfId="395" applyFont="1" applyAlignment="1">
      <alignment horizontal="center" vertical="center"/>
      <protection/>
    </xf>
    <xf numFmtId="0" fontId="31" fillId="0" borderId="0" xfId="392" applyFont="1" applyFill="1" applyBorder="1" applyAlignment="1">
      <alignment horizontal="center" vertical="center" wrapText="1"/>
      <protection/>
    </xf>
    <xf numFmtId="0" fontId="4" fillId="0" borderId="82" xfId="391" applyFont="1" applyFill="1" applyBorder="1" applyAlignment="1">
      <alignment horizontal="center" vertical="center" wrapText="1"/>
      <protection/>
    </xf>
    <xf numFmtId="0" fontId="4" fillId="0" borderId="58" xfId="391" applyFont="1" applyFill="1" applyBorder="1" applyAlignment="1">
      <alignment horizontal="center" vertical="center" wrapText="1"/>
      <protection/>
    </xf>
    <xf numFmtId="0" fontId="4" fillId="78" borderId="77" xfId="391" applyFont="1" applyFill="1" applyBorder="1" applyAlignment="1">
      <alignment horizontal="center" vertical="center" wrapText="1"/>
      <protection/>
    </xf>
    <xf numFmtId="0" fontId="4" fillId="78" borderId="3" xfId="391" applyFont="1" applyFill="1" applyBorder="1" applyAlignment="1">
      <alignment horizontal="center" vertical="center" wrapText="1"/>
      <protection/>
    </xf>
    <xf numFmtId="0" fontId="4" fillId="78" borderId="87" xfId="391" applyFont="1" applyFill="1" applyBorder="1" applyAlignment="1">
      <alignment horizontal="center" vertical="center" wrapText="1"/>
      <protection/>
    </xf>
    <xf numFmtId="0" fontId="4" fillId="78" borderId="88" xfId="391" applyFont="1" applyFill="1" applyBorder="1" applyAlignment="1">
      <alignment horizontal="center" vertical="center" wrapText="1"/>
      <protection/>
    </xf>
    <xf numFmtId="0" fontId="6" fillId="0" borderId="74" xfId="391" applyFont="1" applyFill="1" applyBorder="1" applyAlignment="1">
      <alignment horizontal="center" vertical="center"/>
      <protection/>
    </xf>
    <xf numFmtId="0" fontId="6" fillId="0" borderId="73" xfId="391" applyFont="1" applyFill="1" applyBorder="1" applyAlignment="1">
      <alignment horizontal="center" vertical="center"/>
      <protection/>
    </xf>
    <xf numFmtId="0" fontId="10" fillId="0" borderId="0" xfId="391" applyFont="1" applyFill="1" applyBorder="1" applyAlignment="1">
      <alignment horizontal="left" vertical="center" wrapText="1"/>
      <protection/>
    </xf>
    <xf numFmtId="0" fontId="72" fillId="0" borderId="89" xfId="391" applyFont="1" applyFill="1" applyBorder="1" applyAlignment="1">
      <alignment horizontal="center" vertical="center" wrapText="1"/>
      <protection/>
    </xf>
    <xf numFmtId="0" fontId="72" fillId="0" borderId="90" xfId="391" applyFont="1" applyFill="1" applyBorder="1" applyAlignment="1">
      <alignment horizontal="center" vertical="center" wrapText="1"/>
      <protection/>
    </xf>
    <xf numFmtId="0" fontId="72" fillId="0" borderId="91" xfId="391" applyFont="1" applyFill="1" applyBorder="1" applyAlignment="1">
      <alignment horizontal="center" vertical="center" wrapText="1"/>
      <protection/>
    </xf>
    <xf numFmtId="0" fontId="72" fillId="0" borderId="92" xfId="391" applyFont="1" applyFill="1" applyBorder="1" applyAlignment="1">
      <alignment horizontal="center" vertical="center" wrapText="1"/>
      <protection/>
    </xf>
    <xf numFmtId="0" fontId="72" fillId="0" borderId="88" xfId="391" applyFont="1" applyFill="1" applyBorder="1" applyAlignment="1">
      <alignment horizontal="center" vertical="center" wrapText="1"/>
      <protection/>
    </xf>
    <xf numFmtId="0" fontId="72" fillId="0" borderId="93" xfId="391" applyFont="1" applyFill="1" applyBorder="1" applyAlignment="1">
      <alignment horizontal="center" vertical="center" wrapText="1"/>
      <protection/>
    </xf>
    <xf numFmtId="0" fontId="4" fillId="0" borderId="34" xfId="391" applyFont="1" applyFill="1" applyBorder="1" applyAlignment="1">
      <alignment horizontal="center" vertical="center" wrapText="1"/>
      <protection/>
    </xf>
    <xf numFmtId="0" fontId="6" fillId="0" borderId="79" xfId="391" applyFont="1" applyFill="1" applyBorder="1" applyAlignment="1">
      <alignment horizontal="center" vertical="center"/>
      <protection/>
    </xf>
    <xf numFmtId="0" fontId="6" fillId="0" borderId="86" xfId="391" applyFont="1" applyFill="1" applyBorder="1" applyAlignment="1">
      <alignment horizontal="center" vertical="center"/>
      <protection/>
    </xf>
    <xf numFmtId="0" fontId="36" fillId="0" borderId="94" xfId="391" applyFont="1" applyFill="1" applyBorder="1" applyAlignment="1">
      <alignment horizontal="center" vertical="center"/>
      <protection/>
    </xf>
    <xf numFmtId="0" fontId="36" fillId="0" borderId="95" xfId="391" applyFont="1" applyFill="1" applyBorder="1" applyAlignment="1">
      <alignment horizontal="center" vertical="center"/>
      <protection/>
    </xf>
    <xf numFmtId="1" fontId="13" fillId="78" borderId="96" xfId="399" applyNumberFormat="1" applyFont="1" applyFill="1" applyBorder="1" applyAlignment="1" applyProtection="1">
      <alignment horizontal="center" vertical="center" wrapText="1"/>
      <protection/>
    </xf>
    <xf numFmtId="0" fontId="0" fillId="0" borderId="87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" fontId="4" fillId="0" borderId="3" xfId="399" applyNumberFormat="1" applyFont="1" applyFill="1" applyBorder="1" applyAlignment="1" applyProtection="1">
      <alignment horizontal="center" vertical="center" wrapText="1"/>
      <protection/>
    </xf>
    <xf numFmtId="1" fontId="4" fillId="0" borderId="57" xfId="399" applyNumberFormat="1" applyFont="1" applyFill="1" applyBorder="1" applyAlignment="1" applyProtection="1">
      <alignment horizontal="center" vertical="center" wrapText="1"/>
      <protection/>
    </xf>
    <xf numFmtId="1" fontId="4" fillId="0" borderId="24" xfId="399" applyNumberFormat="1" applyFont="1" applyFill="1" applyBorder="1" applyAlignment="1" applyProtection="1">
      <alignment horizontal="center" vertical="center" wrapText="1"/>
      <protection/>
    </xf>
    <xf numFmtId="1" fontId="4" fillId="78" borderId="3" xfId="399" applyNumberFormat="1" applyFont="1" applyFill="1" applyBorder="1" applyAlignment="1" applyProtection="1">
      <alignment horizontal="center" vertical="center" wrapText="1"/>
      <protection/>
    </xf>
    <xf numFmtId="1" fontId="4" fillId="78" borderId="27" xfId="399" applyNumberFormat="1" applyFont="1" applyFill="1" applyBorder="1" applyAlignment="1" applyProtection="1">
      <alignment horizontal="center" vertical="center" wrapText="1"/>
      <protection/>
    </xf>
    <xf numFmtId="1" fontId="10" fillId="78" borderId="0" xfId="399" applyNumberFormat="1" applyFont="1" applyFill="1" applyBorder="1" applyAlignment="1" applyProtection="1">
      <alignment horizontal="right"/>
      <protection locked="0"/>
    </xf>
    <xf numFmtId="1" fontId="13" fillId="78" borderId="77" xfId="399" applyNumberFormat="1" applyFont="1" applyFill="1" applyBorder="1" applyAlignment="1" applyProtection="1">
      <alignment horizontal="center" vertical="center" wrapText="1"/>
      <protection/>
    </xf>
    <xf numFmtId="0" fontId="116" fillId="78" borderId="77" xfId="0" applyFont="1" applyFill="1" applyBorder="1" applyAlignment="1">
      <alignment wrapText="1"/>
    </xf>
    <xf numFmtId="0" fontId="116" fillId="78" borderId="3" xfId="0" applyFont="1" applyFill="1" applyBorder="1" applyAlignment="1">
      <alignment wrapText="1"/>
    </xf>
    <xf numFmtId="1" fontId="117" fillId="78" borderId="77" xfId="399" applyNumberFormat="1" applyFont="1" applyFill="1" applyBorder="1" applyAlignment="1" applyProtection="1">
      <alignment horizontal="center" vertical="center" wrapText="1"/>
      <protection/>
    </xf>
    <xf numFmtId="1" fontId="117" fillId="78" borderId="78" xfId="399" applyNumberFormat="1" applyFont="1" applyFill="1" applyBorder="1" applyAlignment="1" applyProtection="1">
      <alignment horizontal="center" vertical="center" wrapText="1"/>
      <protection/>
    </xf>
    <xf numFmtId="1" fontId="117" fillId="78" borderId="3" xfId="399" applyNumberFormat="1" applyFont="1" applyFill="1" applyBorder="1" applyAlignment="1" applyProtection="1">
      <alignment horizontal="center" vertical="center" wrapText="1"/>
      <protection/>
    </xf>
    <xf numFmtId="1" fontId="117" fillId="78" borderId="27" xfId="399" applyNumberFormat="1" applyFont="1" applyFill="1" applyBorder="1" applyAlignment="1" applyProtection="1">
      <alignment horizontal="center" vertical="center" wrapText="1"/>
      <protection/>
    </xf>
    <xf numFmtId="1" fontId="13" fillId="78" borderId="3" xfId="399" applyNumberFormat="1" applyFont="1" applyFill="1" applyBorder="1" applyAlignment="1" applyProtection="1">
      <alignment horizontal="center" vertical="center" wrapText="1"/>
      <protection/>
    </xf>
    <xf numFmtId="1" fontId="13" fillId="78" borderId="77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3" xfId="399" applyNumberFormat="1" applyFont="1" applyFill="1" applyBorder="1" applyAlignment="1" applyProtection="1">
      <alignment horizontal="center" vertical="center" wrapText="1"/>
      <protection locked="0"/>
    </xf>
    <xf numFmtId="1" fontId="4" fillId="78" borderId="57" xfId="399" applyNumberFormat="1" applyFont="1" applyFill="1" applyBorder="1" applyAlignment="1" applyProtection="1">
      <alignment horizontal="center" vertical="center" wrapText="1"/>
      <protection/>
    </xf>
    <xf numFmtId="1" fontId="4" fillId="78" borderId="24" xfId="399" applyNumberFormat="1" applyFont="1" applyFill="1" applyBorder="1" applyAlignment="1" applyProtection="1">
      <alignment horizontal="center" vertical="center" wrapText="1"/>
      <protection/>
    </xf>
    <xf numFmtId="1" fontId="4" fillId="78" borderId="79" xfId="399" applyNumberFormat="1" applyFont="1" applyFill="1" applyBorder="1" applyAlignment="1" applyProtection="1">
      <alignment horizontal="center" vertical="center" wrapText="1"/>
      <protection/>
    </xf>
    <xf numFmtId="1" fontId="4" fillId="78" borderId="61" xfId="399" applyNumberFormat="1" applyFont="1" applyFill="1" applyBorder="1" applyAlignment="1" applyProtection="1">
      <alignment horizontal="center" vertical="center" wrapText="1"/>
      <protection/>
    </xf>
    <xf numFmtId="1" fontId="13" fillId="78" borderId="100" xfId="399" applyNumberFormat="1" applyFont="1" applyFill="1" applyBorder="1" applyAlignment="1" applyProtection="1">
      <alignment horizontal="center"/>
      <protection/>
    </xf>
    <xf numFmtId="1" fontId="13" fillId="78" borderId="101" xfId="399" applyNumberFormat="1" applyFont="1" applyFill="1" applyBorder="1" applyAlignment="1" applyProtection="1">
      <alignment horizontal="center"/>
      <protection/>
    </xf>
    <xf numFmtId="1" fontId="13" fillId="78" borderId="54" xfId="399" applyNumberFormat="1" applyFont="1" applyFill="1" applyBorder="1" applyAlignment="1" applyProtection="1">
      <alignment horizontal="center"/>
      <protection/>
    </xf>
    <xf numFmtId="1" fontId="13" fillId="78" borderId="83" xfId="399" applyNumberFormat="1" applyFont="1" applyFill="1" applyBorder="1" applyAlignment="1" applyProtection="1">
      <alignment horizontal="center" vertical="center" wrapText="1"/>
      <protection/>
    </xf>
    <xf numFmtId="1" fontId="13" fillId="78" borderId="34" xfId="399" applyNumberFormat="1" applyFont="1" applyFill="1" applyBorder="1" applyAlignment="1" applyProtection="1">
      <alignment horizontal="center" vertical="center" wrapText="1"/>
      <protection/>
    </xf>
    <xf numFmtId="1" fontId="13" fillId="78" borderId="69" xfId="399" applyNumberFormat="1" applyFont="1" applyFill="1" applyBorder="1" applyAlignment="1" applyProtection="1">
      <alignment horizontal="center" vertical="center" wrapText="1"/>
      <protection/>
    </xf>
    <xf numFmtId="1" fontId="13" fillId="78" borderId="57" xfId="399" applyNumberFormat="1" applyFont="1" applyFill="1" applyBorder="1" applyAlignment="1" applyProtection="1">
      <alignment horizontal="center" vertical="center" wrapText="1"/>
      <protection/>
    </xf>
    <xf numFmtId="1" fontId="13" fillId="78" borderId="87" xfId="399" applyNumberFormat="1" applyFont="1" applyFill="1" applyBorder="1" applyAlignment="1" applyProtection="1">
      <alignment horizontal="center" vertical="center" wrapText="1"/>
      <protection/>
    </xf>
    <xf numFmtId="1" fontId="13" fillId="78" borderId="97" xfId="399" applyNumberFormat="1" applyFont="1" applyFill="1" applyBorder="1" applyAlignment="1" applyProtection="1">
      <alignment horizontal="center" vertical="center" wrapText="1"/>
      <protection/>
    </xf>
    <xf numFmtId="1" fontId="13" fillId="78" borderId="98" xfId="399" applyNumberFormat="1" applyFont="1" applyFill="1" applyBorder="1" applyAlignment="1" applyProtection="1">
      <alignment horizontal="center" vertical="center" wrapText="1"/>
      <protection/>
    </xf>
    <xf numFmtId="1" fontId="13" fillId="78" borderId="0" xfId="399" applyNumberFormat="1" applyFont="1" applyFill="1" applyBorder="1" applyAlignment="1" applyProtection="1">
      <alignment horizontal="center" vertical="center" wrapText="1"/>
      <protection/>
    </xf>
    <xf numFmtId="1" fontId="13" fillId="78" borderId="99" xfId="399" applyNumberFormat="1" applyFont="1" applyFill="1" applyBorder="1" applyAlignment="1" applyProtection="1">
      <alignment horizontal="center" vertical="center" wrapText="1"/>
      <protection/>
    </xf>
    <xf numFmtId="1" fontId="13" fillId="78" borderId="60" xfId="399" applyNumberFormat="1" applyFont="1" applyFill="1" applyBorder="1" applyAlignment="1" applyProtection="1">
      <alignment horizontal="center" vertical="center" wrapText="1"/>
      <protection/>
    </xf>
    <xf numFmtId="1" fontId="13" fillId="78" borderId="88" xfId="399" applyNumberFormat="1" applyFont="1" applyFill="1" applyBorder="1" applyAlignment="1" applyProtection="1">
      <alignment horizontal="center" vertical="center" wrapText="1"/>
      <protection/>
    </xf>
    <xf numFmtId="1" fontId="13" fillId="78" borderId="65" xfId="399" applyNumberFormat="1" applyFont="1" applyFill="1" applyBorder="1" applyAlignment="1" applyProtection="1">
      <alignment horizontal="center" vertical="center" wrapText="1"/>
      <protection/>
    </xf>
    <xf numFmtId="1" fontId="30" fillId="78" borderId="0" xfId="399" applyNumberFormat="1" applyFont="1" applyFill="1" applyAlignment="1" applyProtection="1">
      <alignment horizontal="center"/>
      <protection locked="0"/>
    </xf>
    <xf numFmtId="1" fontId="30" fillId="78" borderId="0" xfId="399" applyNumberFormat="1" applyFont="1" applyFill="1" applyBorder="1" applyAlignment="1" applyProtection="1">
      <alignment horizontal="center"/>
      <protection locked="0"/>
    </xf>
  </cellXfs>
  <cellStyles count="429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2" xfId="20"/>
    <cellStyle name="20% - Accent2 2" xfId="21"/>
    <cellStyle name="20% - Accent2 2 2" xfId="22"/>
    <cellStyle name="20% - Accent3" xfId="23"/>
    <cellStyle name="20% - Accent3 2" xfId="24"/>
    <cellStyle name="20% - Accent3 2 2" xfId="25"/>
    <cellStyle name="20% - Accent4" xfId="26"/>
    <cellStyle name="20% - Accent4 2" xfId="27"/>
    <cellStyle name="20% - Accent4 2 2" xfId="28"/>
    <cellStyle name="20% - Accent5" xfId="29"/>
    <cellStyle name="20% - Accent5 2" xfId="30"/>
    <cellStyle name="20% - Accent5 2 2" xfId="31"/>
    <cellStyle name="20% - Accent6" xfId="32"/>
    <cellStyle name="20% - Accent6 2" xfId="33"/>
    <cellStyle name="20% - Accent6 2 2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2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3" xfId="47"/>
    <cellStyle name="20% — акцент3" xfId="48"/>
    <cellStyle name="20% - Акцент3 2" xfId="49"/>
    <cellStyle name="20% — акцент3 2" xfId="50"/>
    <cellStyle name="20% - Акцент3 3" xfId="51"/>
    <cellStyle name="20% — акцент3 3" xfId="52"/>
    <cellStyle name="20% - Акцент4" xfId="53"/>
    <cellStyle name="20% — акцент4" xfId="54"/>
    <cellStyle name="20% - Акцент4 2" xfId="55"/>
    <cellStyle name="20% — акцент4 2" xfId="56"/>
    <cellStyle name="20% - Акцент4 3" xfId="57"/>
    <cellStyle name="20% — акцент4 3" xfId="58"/>
    <cellStyle name="20% - Акцент5" xfId="59"/>
    <cellStyle name="20% — акцент5" xfId="60"/>
    <cellStyle name="20% - Акцент5 2" xfId="61"/>
    <cellStyle name="20% — акцент5 2" xfId="62"/>
    <cellStyle name="20% - Акцент5 3" xfId="63"/>
    <cellStyle name="20% — акцент5 3" xfId="64"/>
    <cellStyle name="20% - Акцент6" xfId="65"/>
    <cellStyle name="20% — акцент6" xfId="66"/>
    <cellStyle name="20% - Акцент6 2" xfId="67"/>
    <cellStyle name="20% — акцент6 2" xfId="68"/>
    <cellStyle name="20% - Акцент6 3" xfId="69"/>
    <cellStyle name="20% — акцент6 3" xfId="70"/>
    <cellStyle name="20% – Акцентування1" xfId="71"/>
    <cellStyle name="20% – Акцентування1 2" xfId="72"/>
    <cellStyle name="20% – Акцентування2" xfId="73"/>
    <cellStyle name="20% – Акцентування2 2" xfId="74"/>
    <cellStyle name="20% – Акцентування3" xfId="75"/>
    <cellStyle name="20% – Акцентування3 2" xfId="76"/>
    <cellStyle name="20% – Акцентування4" xfId="77"/>
    <cellStyle name="20% – Акцентування4 2" xfId="78"/>
    <cellStyle name="20% – Акцентування5" xfId="79"/>
    <cellStyle name="20% – Акцентування5 2" xfId="80"/>
    <cellStyle name="20% – Акцентування6" xfId="81"/>
    <cellStyle name="20% – Акцентування6 2" xfId="82"/>
    <cellStyle name="40% - Accent1" xfId="83"/>
    <cellStyle name="40% - Accent1 2" xfId="84"/>
    <cellStyle name="40% - Accent1 2 2" xfId="85"/>
    <cellStyle name="40% - Accent2" xfId="86"/>
    <cellStyle name="40% - Accent2 2" xfId="87"/>
    <cellStyle name="40% - Accent2 2 2" xfId="88"/>
    <cellStyle name="40% - Accent3" xfId="89"/>
    <cellStyle name="40% - Accent3 2" xfId="90"/>
    <cellStyle name="40% - Accent3 2 2" xfId="91"/>
    <cellStyle name="40% - Accent4" xfId="92"/>
    <cellStyle name="40% - Accent4 2" xfId="93"/>
    <cellStyle name="40% - Accent4 2 2" xfId="94"/>
    <cellStyle name="40% - Accent5" xfId="95"/>
    <cellStyle name="40% - Accent5 2" xfId="96"/>
    <cellStyle name="40% - Accent5 2 2" xfId="97"/>
    <cellStyle name="40% - Accent6" xfId="98"/>
    <cellStyle name="40% - Accent6 2" xfId="99"/>
    <cellStyle name="40% - Accent6 2 2" xfId="100"/>
    <cellStyle name="40% - Акцент1" xfId="101"/>
    <cellStyle name="40% — акцент1" xfId="102"/>
    <cellStyle name="40% - Акцент1 2" xfId="103"/>
    <cellStyle name="40% — акцент1 2" xfId="104"/>
    <cellStyle name="40% - Акцент1 3" xfId="105"/>
    <cellStyle name="40% — акцент1 3" xfId="106"/>
    <cellStyle name="40% - Акцент2" xfId="107"/>
    <cellStyle name="40% — акцент2" xfId="108"/>
    <cellStyle name="40% - Акцент2 2" xfId="109"/>
    <cellStyle name="40% — акцент2 2" xfId="110"/>
    <cellStyle name="40% - Акцент2 3" xfId="111"/>
    <cellStyle name="40% — акцент2 3" xfId="112"/>
    <cellStyle name="40% - Акцент3" xfId="113"/>
    <cellStyle name="40% — акцент3" xfId="114"/>
    <cellStyle name="40% - Акцент3 2" xfId="115"/>
    <cellStyle name="40% — акцент3 2" xfId="116"/>
    <cellStyle name="40% - Акцент3 3" xfId="117"/>
    <cellStyle name="40% — акцент3 3" xfId="118"/>
    <cellStyle name="40% - Акцент4" xfId="119"/>
    <cellStyle name="40% — акцент4" xfId="120"/>
    <cellStyle name="40% - Акцент4 2" xfId="121"/>
    <cellStyle name="40% — акцент4 2" xfId="122"/>
    <cellStyle name="40% - Акцент4 3" xfId="123"/>
    <cellStyle name="40% — акцент4 3" xfId="124"/>
    <cellStyle name="40% - Акцент5" xfId="125"/>
    <cellStyle name="40% — акцент5" xfId="126"/>
    <cellStyle name="40% - Акцент5 2" xfId="127"/>
    <cellStyle name="40% — акцент5 2" xfId="128"/>
    <cellStyle name="40% - Акцент5 3" xfId="129"/>
    <cellStyle name="40% — акцент5 3" xfId="130"/>
    <cellStyle name="40% - Акцент6" xfId="131"/>
    <cellStyle name="40% — акцент6" xfId="132"/>
    <cellStyle name="40% - Акцент6 2" xfId="133"/>
    <cellStyle name="40% — акцент6 2" xfId="134"/>
    <cellStyle name="40% - Акцент6 3" xfId="135"/>
    <cellStyle name="40% — акцент6 3" xfId="136"/>
    <cellStyle name="40% – Акцентування1" xfId="137"/>
    <cellStyle name="40% – Акцентування1 2" xfId="138"/>
    <cellStyle name="40% – Акцентування2" xfId="139"/>
    <cellStyle name="40% – Акцентування2 2" xfId="140"/>
    <cellStyle name="40% – Акцентування3" xfId="141"/>
    <cellStyle name="40% – Акцентування3 2" xfId="142"/>
    <cellStyle name="40% – Акцентування4" xfId="143"/>
    <cellStyle name="40% – Акцентування4 2" xfId="144"/>
    <cellStyle name="40% – Акцентування5" xfId="145"/>
    <cellStyle name="40% – Акцентування5 2" xfId="146"/>
    <cellStyle name="40% – Акцентування6" xfId="147"/>
    <cellStyle name="40% – Акцентування6 2" xfId="148"/>
    <cellStyle name="60% - Accent1" xfId="149"/>
    <cellStyle name="60% - Accent1 2" xfId="150"/>
    <cellStyle name="60% - Accent1 2 2" xfId="151"/>
    <cellStyle name="60% - Accent2" xfId="152"/>
    <cellStyle name="60% - Accent2 2" xfId="153"/>
    <cellStyle name="60% - Accent2 2 2" xfId="154"/>
    <cellStyle name="60% - Accent3" xfId="155"/>
    <cellStyle name="60% - Accent3 2" xfId="156"/>
    <cellStyle name="60% - Accent3 2 2" xfId="157"/>
    <cellStyle name="60% - Accent4" xfId="158"/>
    <cellStyle name="60% - Accent4 2" xfId="159"/>
    <cellStyle name="60% - Accent4 2 2" xfId="160"/>
    <cellStyle name="60% - Accent5" xfId="161"/>
    <cellStyle name="60% - Accent5 2" xfId="162"/>
    <cellStyle name="60% - Accent5 2 2" xfId="163"/>
    <cellStyle name="60% - Accent6" xfId="164"/>
    <cellStyle name="60% - Accent6 2" xfId="165"/>
    <cellStyle name="60% - Accent6 2 2" xfId="166"/>
    <cellStyle name="60% - Акцент1" xfId="167"/>
    <cellStyle name="60% — акцент1" xfId="168"/>
    <cellStyle name="60% - Акцент1 2" xfId="169"/>
    <cellStyle name="60% — акцент1 2" xfId="170"/>
    <cellStyle name="60% - Акцент1 3" xfId="171"/>
    <cellStyle name="60% — акцент1 3" xfId="172"/>
    <cellStyle name="60% - Акцент2" xfId="173"/>
    <cellStyle name="60% — акцент2" xfId="174"/>
    <cellStyle name="60% - Акцент2 2" xfId="175"/>
    <cellStyle name="60% — акцент2 2" xfId="176"/>
    <cellStyle name="60% - Акцент2 3" xfId="177"/>
    <cellStyle name="60% — акцент2 3" xfId="178"/>
    <cellStyle name="60% - Акцент3" xfId="179"/>
    <cellStyle name="60% — акцент3" xfId="180"/>
    <cellStyle name="60% - Акцент3 2" xfId="181"/>
    <cellStyle name="60% — акцент3 2" xfId="182"/>
    <cellStyle name="60% - Акцент3 3" xfId="183"/>
    <cellStyle name="60% — акцент3 3" xfId="184"/>
    <cellStyle name="60% - Акцент4" xfId="185"/>
    <cellStyle name="60% — акцент4" xfId="186"/>
    <cellStyle name="60% - Акцент4 2" xfId="187"/>
    <cellStyle name="60% — акцент4 2" xfId="188"/>
    <cellStyle name="60% - Акцент4 3" xfId="189"/>
    <cellStyle name="60% — акцент4 3" xfId="190"/>
    <cellStyle name="60% - Акцент5" xfId="191"/>
    <cellStyle name="60% — акцент5" xfId="192"/>
    <cellStyle name="60% - Акцент5 2" xfId="193"/>
    <cellStyle name="60% — акцент5 2" xfId="194"/>
    <cellStyle name="60% - Акцент5 3" xfId="195"/>
    <cellStyle name="60% — акцент5 3" xfId="196"/>
    <cellStyle name="60% - Акцент6" xfId="197"/>
    <cellStyle name="60% — акцент6" xfId="198"/>
    <cellStyle name="60% - Акцент6 2" xfId="199"/>
    <cellStyle name="60% — акцент6 2" xfId="200"/>
    <cellStyle name="60% - Акцент6 3" xfId="201"/>
    <cellStyle name="60% — акцент6 3" xfId="202"/>
    <cellStyle name="60% – Акцентування1" xfId="203"/>
    <cellStyle name="60% – Акцентування1 2" xfId="204"/>
    <cellStyle name="60% – Акцентування2" xfId="205"/>
    <cellStyle name="60% – Акцентування2 2" xfId="206"/>
    <cellStyle name="60% – Акцентування3" xfId="207"/>
    <cellStyle name="60% – Акцентування3 2" xfId="208"/>
    <cellStyle name="60% – Акцентування4" xfId="209"/>
    <cellStyle name="60% – Акцентування4 2" xfId="210"/>
    <cellStyle name="60% – Акцентування5" xfId="211"/>
    <cellStyle name="60% – Акцентування5 2" xfId="212"/>
    <cellStyle name="60% – Акцентування6" xfId="213"/>
    <cellStyle name="60% – Акцентування6 2" xfId="214"/>
    <cellStyle name="Accent1" xfId="215"/>
    <cellStyle name="Accent1 2" xfId="216"/>
    <cellStyle name="Accent1 2 2" xfId="217"/>
    <cellStyle name="Accent2" xfId="218"/>
    <cellStyle name="Accent2 2" xfId="219"/>
    <cellStyle name="Accent2 2 2" xfId="220"/>
    <cellStyle name="Accent3" xfId="221"/>
    <cellStyle name="Accent3 2" xfId="222"/>
    <cellStyle name="Accent3 2 2" xfId="223"/>
    <cellStyle name="Accent4" xfId="224"/>
    <cellStyle name="Accent4 2" xfId="225"/>
    <cellStyle name="Accent4 2 2" xfId="226"/>
    <cellStyle name="Accent5" xfId="227"/>
    <cellStyle name="Accent5 2" xfId="228"/>
    <cellStyle name="Accent5 2 2" xfId="229"/>
    <cellStyle name="Accent6" xfId="230"/>
    <cellStyle name="Accent6 2" xfId="231"/>
    <cellStyle name="Accent6 2 2" xfId="232"/>
    <cellStyle name="Bad" xfId="233"/>
    <cellStyle name="Bad 2" xfId="234"/>
    <cellStyle name="Bad 2 2" xfId="235"/>
    <cellStyle name="Calculation" xfId="236"/>
    <cellStyle name="Calculation 2" xfId="237"/>
    <cellStyle name="Calculation 2 2" xfId="238"/>
    <cellStyle name="Check Cell" xfId="239"/>
    <cellStyle name="Check Cell 2" xfId="240"/>
    <cellStyle name="Check Cell 2 2" xfId="241"/>
    <cellStyle name="Excel Built-in Normal" xfId="242"/>
    <cellStyle name="Explanatory Text" xfId="243"/>
    <cellStyle name="fBlock" xfId="244"/>
    <cellStyle name="fCmp" xfId="245"/>
    <cellStyle name="fEr" xfId="246"/>
    <cellStyle name="fHead" xfId="247"/>
    <cellStyle name="fName" xfId="248"/>
    <cellStyle name="Good" xfId="249"/>
    <cellStyle name="Good 2" xfId="250"/>
    <cellStyle name="Good 2 2" xfId="251"/>
    <cellStyle name="Heading 1" xfId="252"/>
    <cellStyle name="Heading 1 2" xfId="253"/>
    <cellStyle name="Heading 2" xfId="254"/>
    <cellStyle name="Heading 2 2" xfId="255"/>
    <cellStyle name="Heading 3" xfId="256"/>
    <cellStyle name="Heading 3 2" xfId="257"/>
    <cellStyle name="Heading 4" xfId="258"/>
    <cellStyle name="Heading 4 2" xfId="259"/>
    <cellStyle name="Input" xfId="260"/>
    <cellStyle name="Input 2" xfId="261"/>
    <cellStyle name="Input 2 2" xfId="262"/>
    <cellStyle name="Linked Cell" xfId="263"/>
    <cellStyle name="Neutral" xfId="264"/>
    <cellStyle name="Neutral 2" xfId="265"/>
    <cellStyle name="Neutral 2 2" xfId="266"/>
    <cellStyle name="Normal 2" xfId="267"/>
    <cellStyle name="Normal_Sheet1" xfId="268"/>
    <cellStyle name="Note" xfId="269"/>
    <cellStyle name="Note 2" xfId="270"/>
    <cellStyle name="Note 2 2" xfId="271"/>
    <cellStyle name="Output" xfId="272"/>
    <cellStyle name="Output 2" xfId="273"/>
    <cellStyle name="Output 2 2" xfId="274"/>
    <cellStyle name="Title" xfId="275"/>
    <cellStyle name="Total" xfId="276"/>
    <cellStyle name="vDa" xfId="277"/>
    <cellStyle name="vDa 2" xfId="278"/>
    <cellStyle name="vHl" xfId="279"/>
    <cellStyle name="vHl 2" xfId="280"/>
    <cellStyle name="vN0" xfId="281"/>
    <cellStyle name="vN0 2" xfId="282"/>
    <cellStyle name="vN0 3" xfId="283"/>
    <cellStyle name="vSt" xfId="284"/>
    <cellStyle name="vSt 2" xfId="285"/>
    <cellStyle name="Warning Text" xfId="286"/>
    <cellStyle name="Акцент1" xfId="287"/>
    <cellStyle name="Акцент1 2" xfId="288"/>
    <cellStyle name="Акцент1 2 2" xfId="289"/>
    <cellStyle name="Акцент1 3" xfId="290"/>
    <cellStyle name="Акцент2" xfId="291"/>
    <cellStyle name="Акцент2 2" xfId="292"/>
    <cellStyle name="Акцент2 2 2" xfId="293"/>
    <cellStyle name="Акцент2 3" xfId="294"/>
    <cellStyle name="Акцент3" xfId="295"/>
    <cellStyle name="Акцент3 2" xfId="296"/>
    <cellStyle name="Акцент3 2 2" xfId="297"/>
    <cellStyle name="Акцент3 3" xfId="298"/>
    <cellStyle name="Акцент4" xfId="299"/>
    <cellStyle name="Акцент4 2" xfId="300"/>
    <cellStyle name="Акцент4 2 2" xfId="301"/>
    <cellStyle name="Акцент4 3" xfId="302"/>
    <cellStyle name="Акцент5" xfId="303"/>
    <cellStyle name="Акцент5 2" xfId="304"/>
    <cellStyle name="Акцент5 2 2" xfId="305"/>
    <cellStyle name="Акцент5 3" xfId="306"/>
    <cellStyle name="Акцент6" xfId="307"/>
    <cellStyle name="Акцент6 2" xfId="308"/>
    <cellStyle name="Акцент6 2 2" xfId="309"/>
    <cellStyle name="Акцент6 3" xfId="310"/>
    <cellStyle name="Акцентування1" xfId="311"/>
    <cellStyle name="Акцентування1 2" xfId="312"/>
    <cellStyle name="Акцентування2" xfId="313"/>
    <cellStyle name="Акцентування2 2" xfId="314"/>
    <cellStyle name="Акцентування3" xfId="315"/>
    <cellStyle name="Акцентування3 2" xfId="316"/>
    <cellStyle name="Акцентування4" xfId="317"/>
    <cellStyle name="Акцентування4 2" xfId="318"/>
    <cellStyle name="Акцентування5" xfId="319"/>
    <cellStyle name="Акцентування5 2" xfId="320"/>
    <cellStyle name="Акцентування6" xfId="321"/>
    <cellStyle name="Акцентування6 2" xfId="322"/>
    <cellStyle name="Ввід" xfId="323"/>
    <cellStyle name="Ввід 2" xfId="324"/>
    <cellStyle name="Ввод " xfId="325"/>
    <cellStyle name="Ввод  2" xfId="326"/>
    <cellStyle name="Ввод  2 2" xfId="327"/>
    <cellStyle name="Вывод" xfId="328"/>
    <cellStyle name="Вывод 2" xfId="329"/>
    <cellStyle name="Вывод 2 2" xfId="330"/>
    <cellStyle name="Вывод 3" xfId="331"/>
    <cellStyle name="Вычисление" xfId="332"/>
    <cellStyle name="Вычисление 2" xfId="333"/>
    <cellStyle name="Вычисление 2 2" xfId="334"/>
    <cellStyle name="Вычисление 3" xfId="335"/>
    <cellStyle name="Currency" xfId="336"/>
    <cellStyle name="Currency [0]" xfId="337"/>
    <cellStyle name="Добре" xfId="338"/>
    <cellStyle name="Добре 2" xfId="339"/>
    <cellStyle name="Заголовок 1" xfId="340"/>
    <cellStyle name="Заголовок 1 2" xfId="341"/>
    <cellStyle name="Заголовок 2" xfId="342"/>
    <cellStyle name="Заголовок 2 2" xfId="343"/>
    <cellStyle name="Заголовок 3" xfId="344"/>
    <cellStyle name="Заголовок 3 2" xfId="345"/>
    <cellStyle name="Заголовок 4" xfId="346"/>
    <cellStyle name="Заголовок 4 2" xfId="347"/>
    <cellStyle name="Звичайний 2" xfId="348"/>
    <cellStyle name="Звичайний 2 2" xfId="349"/>
    <cellStyle name="Звичайний 2 3" xfId="350"/>
    <cellStyle name="Звичайний 2_8.Блок_3 (1 ч)" xfId="351"/>
    <cellStyle name="Звичайний 3" xfId="352"/>
    <cellStyle name="Звичайний 3 2" xfId="353"/>
    <cellStyle name="Звичайний 3 2 2" xfId="354"/>
    <cellStyle name="Звичайний 3 2 3" xfId="355"/>
    <cellStyle name="Звичайний 3 3" xfId="356"/>
    <cellStyle name="Звичайний 4" xfId="357"/>
    <cellStyle name="Звичайний 4 2" xfId="358"/>
    <cellStyle name="Звичайний 5" xfId="359"/>
    <cellStyle name="Звичайний 6" xfId="360"/>
    <cellStyle name="Зв'язана клітинка" xfId="361"/>
    <cellStyle name="Зв'язана клітинка 2" xfId="362"/>
    <cellStyle name="Итог" xfId="363"/>
    <cellStyle name="Итог 2" xfId="364"/>
    <cellStyle name="Контрольна клітинка" xfId="365"/>
    <cellStyle name="Контрольна клітинка 2" xfId="366"/>
    <cellStyle name="Контрольная ячейка" xfId="367"/>
    <cellStyle name="Контрольная ячейка 2" xfId="368"/>
    <cellStyle name="Контрольная ячейка 2 2" xfId="369"/>
    <cellStyle name="Назва" xfId="370"/>
    <cellStyle name="Назва 2" xfId="371"/>
    <cellStyle name="Название" xfId="372"/>
    <cellStyle name="Название 2" xfId="373"/>
    <cellStyle name="Нейтральный" xfId="374"/>
    <cellStyle name="Нейтральный 2" xfId="375"/>
    <cellStyle name="Нейтральный 2 2" xfId="376"/>
    <cellStyle name="Нейтральный 3" xfId="377"/>
    <cellStyle name="Обчислення" xfId="378"/>
    <cellStyle name="Обчислення 2" xfId="379"/>
    <cellStyle name="Обычный 2" xfId="380"/>
    <cellStyle name="Обычный 2 2" xfId="381"/>
    <cellStyle name="Обычный 2 2 2" xfId="382"/>
    <cellStyle name="Обычный 2 3" xfId="383"/>
    <cellStyle name="Обычный 2 3 2" xfId="384"/>
    <cellStyle name="Обычный 2 3 3" xfId="385"/>
    <cellStyle name="Обычный 3" xfId="386"/>
    <cellStyle name="Обычный 3 2" xfId="387"/>
    <cellStyle name="Обычный 4" xfId="388"/>
    <cellStyle name="Обычный 4 2" xfId="389"/>
    <cellStyle name="Обычный 5" xfId="390"/>
    <cellStyle name="Обычный 5 2" xfId="391"/>
    <cellStyle name="Обычный 5 3" xfId="392"/>
    <cellStyle name="Обычный 6" xfId="393"/>
    <cellStyle name="Обычный 6 2" xfId="394"/>
    <cellStyle name="Обычный 6 3" xfId="395"/>
    <cellStyle name="Обычный 7" xfId="396"/>
    <cellStyle name="Обычный 7 2" xfId="397"/>
    <cellStyle name="Обычный 8" xfId="398"/>
    <cellStyle name="Обычный_06" xfId="399"/>
    <cellStyle name="Обычный_09_Професійний склад" xfId="400"/>
    <cellStyle name="Обычный_12 Зинкевич" xfId="401"/>
    <cellStyle name="Обычный_27.08.2013" xfId="402"/>
    <cellStyle name="Обычный_TБЛ-12~1" xfId="403"/>
    <cellStyle name="Обычный_Форма7Н" xfId="404"/>
    <cellStyle name="Підсумок" xfId="405"/>
    <cellStyle name="Підсумок 2" xfId="406"/>
    <cellStyle name="Плохой" xfId="407"/>
    <cellStyle name="Плохой 2" xfId="408"/>
    <cellStyle name="Плохой 2 2" xfId="409"/>
    <cellStyle name="Плохой 3" xfId="410"/>
    <cellStyle name="Поганий" xfId="411"/>
    <cellStyle name="Поганий 2" xfId="412"/>
    <cellStyle name="Пояснение" xfId="413"/>
    <cellStyle name="Пояснение 2" xfId="414"/>
    <cellStyle name="Примечание" xfId="415"/>
    <cellStyle name="Примечание 2" xfId="416"/>
    <cellStyle name="Примечание 2 2" xfId="417"/>
    <cellStyle name="Примечание 3" xfId="418"/>
    <cellStyle name="Примітка" xfId="419"/>
    <cellStyle name="Примітка 2" xfId="420"/>
    <cellStyle name="Percent" xfId="421"/>
    <cellStyle name="Результат" xfId="422"/>
    <cellStyle name="Связанная ячейка" xfId="423"/>
    <cellStyle name="Связанная ячейка 2" xfId="424"/>
    <cellStyle name="Середній" xfId="425"/>
    <cellStyle name="Середній 2" xfId="426"/>
    <cellStyle name="Стиль 1" xfId="427"/>
    <cellStyle name="Стиль 1 2" xfId="428"/>
    <cellStyle name="Текст попередження" xfId="429"/>
    <cellStyle name="Текст попередження 2" xfId="430"/>
    <cellStyle name="Текст пояснення" xfId="431"/>
    <cellStyle name="Текст пояснення 2" xfId="432"/>
    <cellStyle name="Текст предупреждения" xfId="433"/>
    <cellStyle name="Текст предупреждения 2" xfId="434"/>
    <cellStyle name="Тысячи [0]_Анализ" xfId="435"/>
    <cellStyle name="Тысячи_Анализ" xfId="436"/>
    <cellStyle name="Comma" xfId="437"/>
    <cellStyle name="Comma [0]" xfId="438"/>
    <cellStyle name="ФинᎰнсовый_Лист1 (3)_1" xfId="439"/>
    <cellStyle name="Хороший" xfId="440"/>
    <cellStyle name="Хороший 2" xfId="441"/>
    <cellStyle name="Хороший 2 2" xfId="4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78" zoomScalePageLayoutView="0" workbookViewId="0" topLeftCell="A1">
      <selection activeCell="H9" sqref="H9"/>
    </sheetView>
  </sheetViews>
  <sheetFormatPr defaultColWidth="10.28125" defaultRowHeight="15"/>
  <cols>
    <col min="1" max="1" width="43.7109375" style="26" customWidth="1"/>
    <col min="2" max="3" width="20.421875" style="42" customWidth="1"/>
    <col min="4" max="237" width="7.8515625" style="26" customWidth="1"/>
    <col min="238" max="238" width="39.28125" style="26" customWidth="1"/>
    <col min="239" max="16384" width="10.28125" style="26" customWidth="1"/>
  </cols>
  <sheetData>
    <row r="1" spans="1:3" ht="70.5" customHeight="1">
      <c r="A1" s="297" t="s">
        <v>136</v>
      </c>
      <c r="B1" s="297"/>
      <c r="C1" s="297"/>
    </row>
    <row r="2" spans="1:3" ht="38.25" customHeight="1" thickBot="1">
      <c r="A2" s="298" t="s">
        <v>130</v>
      </c>
      <c r="B2" s="298"/>
      <c r="C2" s="298"/>
    </row>
    <row r="3" spans="1:3" s="27" customFormat="1" ht="39" customHeight="1">
      <c r="A3" s="70"/>
      <c r="B3" s="299" t="s">
        <v>98</v>
      </c>
      <c r="C3" s="300"/>
    </row>
    <row r="4" spans="1:3" s="27" customFormat="1" ht="40.5" customHeight="1" thickBot="1">
      <c r="A4" s="71"/>
      <c r="B4" s="40" t="s">
        <v>6</v>
      </c>
      <c r="C4" s="72" t="s">
        <v>102</v>
      </c>
    </row>
    <row r="5" spans="1:3" s="27" customFormat="1" ht="63" customHeight="1" thickTop="1">
      <c r="A5" s="73" t="s">
        <v>59</v>
      </c>
      <c r="B5" s="87">
        <v>831.2</v>
      </c>
      <c r="C5" s="88">
        <v>834.5</v>
      </c>
    </row>
    <row r="6" spans="1:3" s="27" customFormat="1" ht="48.75" customHeight="1">
      <c r="A6" s="74" t="s">
        <v>60</v>
      </c>
      <c r="B6" s="89">
        <v>68.6</v>
      </c>
      <c r="C6" s="90">
        <v>69.5</v>
      </c>
    </row>
    <row r="7" spans="1:3" s="27" customFormat="1" ht="57" customHeight="1">
      <c r="A7" s="75" t="s">
        <v>61</v>
      </c>
      <c r="B7" s="91">
        <v>706.7</v>
      </c>
      <c r="C7" s="92">
        <v>713.9</v>
      </c>
    </row>
    <row r="8" spans="1:3" s="27" customFormat="1" ht="54.75" customHeight="1">
      <c r="A8" s="76" t="s">
        <v>62</v>
      </c>
      <c r="B8" s="93">
        <v>58.3</v>
      </c>
      <c r="C8" s="94">
        <v>59.4</v>
      </c>
    </row>
    <row r="9" spans="1:3" s="27" customFormat="1" ht="70.5" customHeight="1">
      <c r="A9" s="77" t="s">
        <v>63</v>
      </c>
      <c r="B9" s="95">
        <v>124.5</v>
      </c>
      <c r="C9" s="96">
        <v>120.6</v>
      </c>
    </row>
    <row r="10" spans="1:3" s="27" customFormat="1" ht="60.75" customHeight="1" thickBot="1">
      <c r="A10" s="78" t="s">
        <v>64</v>
      </c>
      <c r="B10" s="97">
        <v>15</v>
      </c>
      <c r="C10" s="98">
        <v>14.5</v>
      </c>
    </row>
    <row r="11" spans="1:3" s="43" customFormat="1" ht="13.5">
      <c r="A11" s="41"/>
      <c r="B11" s="41"/>
      <c r="C11" s="42"/>
    </row>
    <row r="12" spans="1:3" s="45" customFormat="1" ht="12" customHeight="1">
      <c r="A12" s="44"/>
      <c r="B12" s="44"/>
      <c r="C12" s="42"/>
    </row>
    <row r="13" ht="13.5">
      <c r="A13" s="28"/>
    </row>
    <row r="14" ht="13.5">
      <c r="A14" s="28"/>
    </row>
    <row r="15" ht="13.5">
      <c r="A15" s="28"/>
    </row>
    <row r="16" ht="13.5">
      <c r="A16" s="28"/>
    </row>
    <row r="17" ht="13.5">
      <c r="A17" s="28"/>
    </row>
    <row r="18" ht="13.5">
      <c r="A18" s="28"/>
    </row>
    <row r="19" ht="13.5">
      <c r="A19" s="28"/>
    </row>
    <row r="20" ht="13.5">
      <c r="A20" s="28"/>
    </row>
    <row r="21" ht="13.5">
      <c r="A21" s="28"/>
    </row>
    <row r="22" ht="13.5">
      <c r="A22" s="28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107" zoomScaleNormal="107" zoomScaleSheetLayoutView="75" zoomScalePageLayoutView="0" workbookViewId="0" topLeftCell="A1">
      <pane xSplit="1" ySplit="8" topLeftCell="B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K17" sqref="K17"/>
    </sheetView>
  </sheetViews>
  <sheetFormatPr defaultColWidth="8.28125" defaultRowHeight="15"/>
  <cols>
    <col min="1" max="1" width="18.57421875" style="48" customWidth="1"/>
    <col min="2" max="9" width="12.7109375" style="48" customWidth="1"/>
    <col min="10" max="10" width="9.140625" style="49" customWidth="1"/>
    <col min="11" max="252" width="9.140625" style="48" customWidth="1"/>
    <col min="253" max="253" width="18.57421875" style="48" customWidth="1"/>
    <col min="254" max="254" width="11.57421875" style="48" customWidth="1"/>
    <col min="255" max="255" width="11.00390625" style="48" customWidth="1"/>
    <col min="256" max="16384" width="8.28125" style="48" customWidth="1"/>
  </cols>
  <sheetData>
    <row r="1" spans="1:9" s="46" customFormat="1" ht="27" customHeight="1">
      <c r="A1" s="311" t="s">
        <v>65</v>
      </c>
      <c r="B1" s="311"/>
      <c r="C1" s="311"/>
      <c r="D1" s="311"/>
      <c r="E1" s="311"/>
      <c r="F1" s="311"/>
      <c r="G1" s="311"/>
      <c r="H1" s="311"/>
      <c r="I1" s="311"/>
    </row>
    <row r="2" spans="1:9" s="46" customFormat="1" ht="21.75" customHeight="1">
      <c r="A2" s="311" t="s">
        <v>137</v>
      </c>
      <c r="B2" s="311"/>
      <c r="C2" s="311"/>
      <c r="D2" s="311"/>
      <c r="E2" s="311"/>
      <c r="F2" s="311"/>
      <c r="G2" s="311"/>
      <c r="H2" s="311"/>
      <c r="I2" s="311"/>
    </row>
    <row r="3" spans="1:9" s="46" customFormat="1" ht="21.75" customHeight="1">
      <c r="A3" s="312" t="s">
        <v>66</v>
      </c>
      <c r="B3" s="312"/>
      <c r="C3" s="312"/>
      <c r="D3" s="312"/>
      <c r="E3" s="312"/>
      <c r="F3" s="312"/>
      <c r="G3" s="312"/>
      <c r="H3" s="312"/>
      <c r="I3" s="312"/>
    </row>
    <row r="4" spans="1:9" s="46" customFormat="1" ht="21.75" customHeight="1">
      <c r="A4" s="312"/>
      <c r="B4" s="312"/>
      <c r="C4" s="312"/>
      <c r="D4" s="312"/>
      <c r="E4" s="312"/>
      <c r="F4" s="312"/>
      <c r="G4" s="312"/>
      <c r="H4" s="312"/>
      <c r="I4" s="312"/>
    </row>
    <row r="5" spans="1:9" ht="21.75" customHeight="1" thickBot="1">
      <c r="A5" s="47" t="s">
        <v>67</v>
      </c>
      <c r="F5" s="313"/>
      <c r="G5" s="313"/>
      <c r="H5" s="313"/>
      <c r="I5" s="313"/>
    </row>
    <row r="6" spans="1:9" s="50" customFormat="1" ht="21.75" customHeight="1">
      <c r="A6" s="314"/>
      <c r="B6" s="301" t="s">
        <v>68</v>
      </c>
      <c r="C6" s="302"/>
      <c r="D6" s="301" t="s">
        <v>69</v>
      </c>
      <c r="E6" s="303"/>
      <c r="F6" s="302" t="s">
        <v>70</v>
      </c>
      <c r="G6" s="302"/>
      <c r="H6" s="304" t="s">
        <v>71</v>
      </c>
      <c r="I6" s="305"/>
    </row>
    <row r="7" spans="1:9" s="52" customFormat="1" ht="21.75" customHeight="1">
      <c r="A7" s="315"/>
      <c r="B7" s="51" t="s">
        <v>1</v>
      </c>
      <c r="C7" s="51" t="s">
        <v>102</v>
      </c>
      <c r="D7" s="51" t="s">
        <v>1</v>
      </c>
      <c r="E7" s="51" t="s">
        <v>102</v>
      </c>
      <c r="F7" s="51" t="s">
        <v>1</v>
      </c>
      <c r="G7" s="51" t="s">
        <v>102</v>
      </c>
      <c r="H7" s="51" t="s">
        <v>1</v>
      </c>
      <c r="I7" s="51" t="s">
        <v>102</v>
      </c>
    </row>
    <row r="8" spans="1:9" s="50" customFormat="1" ht="21.75" customHeight="1">
      <c r="A8" s="79"/>
      <c r="B8" s="306" t="s">
        <v>72</v>
      </c>
      <c r="C8" s="307"/>
      <c r="D8" s="306" t="s">
        <v>73</v>
      </c>
      <c r="E8" s="308"/>
      <c r="F8" s="307" t="s">
        <v>72</v>
      </c>
      <c r="G8" s="307"/>
      <c r="H8" s="309" t="s">
        <v>73</v>
      </c>
      <c r="I8" s="310"/>
    </row>
    <row r="9" spans="1:10" s="66" customFormat="1" ht="21.75" customHeight="1" thickBot="1">
      <c r="A9" s="80" t="s">
        <v>24</v>
      </c>
      <c r="B9" s="81">
        <v>735.3</v>
      </c>
      <c r="C9" s="81">
        <v>740.9</v>
      </c>
      <c r="D9" s="82">
        <v>49.5</v>
      </c>
      <c r="E9" s="83">
        <v>50</v>
      </c>
      <c r="F9" s="84">
        <v>124.5</v>
      </c>
      <c r="G9" s="85">
        <v>120.6</v>
      </c>
      <c r="H9" s="81">
        <v>14.5</v>
      </c>
      <c r="I9" s="86">
        <v>14</v>
      </c>
      <c r="J9" s="65"/>
    </row>
    <row r="10" spans="1:9" ht="15">
      <c r="A10" s="53"/>
      <c r="B10" s="54"/>
      <c r="C10" s="55"/>
      <c r="D10" s="53"/>
      <c r="E10" s="53"/>
      <c r="F10" s="53"/>
      <c r="G10" s="53"/>
      <c r="H10" s="53"/>
      <c r="I10" s="53"/>
    </row>
    <row r="11" spans="1:9" ht="13.5">
      <c r="A11" s="53"/>
      <c r="C11" s="53"/>
      <c r="D11" s="53"/>
      <c r="E11" s="53"/>
      <c r="F11" s="53"/>
      <c r="G11" s="53"/>
      <c r="H11" s="53"/>
      <c r="I11" s="53"/>
    </row>
    <row r="12" spans="1:9" ht="12.75">
      <c r="A12" s="54"/>
      <c r="C12" s="54"/>
      <c r="D12" s="54"/>
      <c r="E12" s="54"/>
      <c r="F12" s="54"/>
      <c r="G12" s="54"/>
      <c r="H12" s="54"/>
      <c r="I12" s="54"/>
    </row>
    <row r="13" spans="1:9" ht="12.75">
      <c r="A13" s="54"/>
      <c r="C13" s="54"/>
      <c r="D13" s="54"/>
      <c r="E13" s="54"/>
      <c r="F13" s="54"/>
      <c r="G13" s="54"/>
      <c r="H13" s="54"/>
      <c r="I13" s="54"/>
    </row>
  </sheetData>
  <sheetProtection/>
  <mergeCells count="14"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  <mergeCell ref="B8:C8"/>
    <mergeCell ref="D8:E8"/>
    <mergeCell ref="F8:G8"/>
    <mergeCell ref="H8:I8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1"/>
  <sheetViews>
    <sheetView view="pageBreakPreview" zoomScale="85" zoomScaleNormal="85" zoomScaleSheetLayoutView="85" zoomScalePageLayoutView="0" workbookViewId="0" topLeftCell="B1">
      <pane xSplit="1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S16" sqref="S16"/>
    </sheetView>
  </sheetViews>
  <sheetFormatPr defaultColWidth="9.140625" defaultRowHeight="15"/>
  <cols>
    <col min="1" max="1" width="1.28515625" style="38" hidden="1" customWidth="1"/>
    <col min="2" max="2" width="28.28125" style="38" customWidth="1"/>
    <col min="3" max="4" width="17.8515625" style="168" customWidth="1"/>
    <col min="5" max="5" width="17.57421875" style="168" customWidth="1"/>
    <col min="6" max="6" width="16.7109375" style="168" customWidth="1"/>
    <col min="7" max="7" width="9.140625" style="38" customWidth="1"/>
    <col min="8" max="10" width="0" style="38" hidden="1" customWidth="1"/>
    <col min="11" max="16384" width="9.140625" style="38" customWidth="1"/>
  </cols>
  <sheetData>
    <row r="1" spans="3:6" s="29" customFormat="1" ht="16.5" customHeight="1">
      <c r="C1" s="155"/>
      <c r="D1" s="155"/>
      <c r="E1" s="155"/>
      <c r="F1" s="156"/>
    </row>
    <row r="2" spans="1:6" s="30" customFormat="1" ht="60" customHeight="1">
      <c r="A2" s="31"/>
      <c r="B2" s="321" t="s">
        <v>144</v>
      </c>
      <c r="C2" s="322"/>
      <c r="D2" s="322"/>
      <c r="E2" s="322"/>
      <c r="F2" s="322"/>
    </row>
    <row r="3" spans="1:6" s="30" customFormat="1" ht="16.5" customHeight="1" thickBot="1">
      <c r="A3" s="31"/>
      <c r="B3" s="31"/>
      <c r="C3" s="157"/>
      <c r="D3" s="157"/>
      <c r="E3" s="157"/>
      <c r="F3" s="158" t="s">
        <v>55</v>
      </c>
    </row>
    <row r="4" spans="1:6" s="30" customFormat="1" ht="24.75" customHeight="1">
      <c r="A4" s="31"/>
      <c r="B4" s="316"/>
      <c r="C4" s="318" t="s">
        <v>145</v>
      </c>
      <c r="D4" s="318" t="s">
        <v>146</v>
      </c>
      <c r="E4" s="318" t="s">
        <v>56</v>
      </c>
      <c r="F4" s="320"/>
    </row>
    <row r="5" spans="1:6" s="30" customFormat="1" ht="54.75" customHeight="1">
      <c r="A5" s="32"/>
      <c r="B5" s="317"/>
      <c r="C5" s="319"/>
      <c r="D5" s="319"/>
      <c r="E5" s="251" t="s">
        <v>3</v>
      </c>
      <c r="F5" s="159" t="s">
        <v>57</v>
      </c>
    </row>
    <row r="6" spans="2:6" s="33" customFormat="1" ht="19.5" customHeight="1" thickBot="1">
      <c r="B6" s="259" t="s">
        <v>23</v>
      </c>
      <c r="C6" s="161">
        <v>1</v>
      </c>
      <c r="D6" s="160">
        <v>2</v>
      </c>
      <c r="E6" s="161">
        <v>3</v>
      </c>
      <c r="F6" s="162">
        <v>4</v>
      </c>
    </row>
    <row r="7" spans="2:10" s="255" customFormat="1" ht="27.75" customHeight="1" thickBot="1">
      <c r="B7" s="258" t="s">
        <v>74</v>
      </c>
      <c r="C7" s="252">
        <v>115</v>
      </c>
      <c r="D7" s="252">
        <v>547</v>
      </c>
      <c r="E7" s="253">
        <f>ROUND(D7/C7*100,1)</f>
        <v>475.7</v>
      </c>
      <c r="F7" s="254">
        <f aca="true" t="shared" si="0" ref="F7:F31">D7-C7</f>
        <v>432</v>
      </c>
      <c r="I7" s="256"/>
      <c r="J7" s="256"/>
    </row>
    <row r="8" spans="2:10" s="34" customFormat="1" ht="23.25" customHeight="1">
      <c r="B8" s="260" t="s">
        <v>75</v>
      </c>
      <c r="C8" s="163">
        <v>0</v>
      </c>
      <c r="D8" s="163">
        <v>0</v>
      </c>
      <c r="E8" s="164"/>
      <c r="F8" s="165">
        <f t="shared" si="0"/>
        <v>0</v>
      </c>
      <c r="H8" s="35">
        <f aca="true" t="shared" si="1" ref="H8:H31">ROUND(D8/$D$7*100,1)</f>
        <v>0</v>
      </c>
      <c r="I8" s="36">
        <f>ROUND(C8/1000,1)</f>
        <v>0</v>
      </c>
      <c r="J8" s="36">
        <f>ROUND(D8/1000,1)</f>
        <v>0</v>
      </c>
    </row>
    <row r="9" spans="2:10" s="34" customFormat="1" ht="23.25" customHeight="1">
      <c r="B9" s="261" t="s">
        <v>76</v>
      </c>
      <c r="C9" s="166">
        <v>8</v>
      </c>
      <c r="D9" s="166">
        <v>0</v>
      </c>
      <c r="E9" s="257">
        <f>ROUND(D9/C9*100,1)</f>
        <v>0</v>
      </c>
      <c r="F9" s="262">
        <f t="shared" si="0"/>
        <v>-8</v>
      </c>
      <c r="H9" s="35">
        <f t="shared" si="1"/>
        <v>0</v>
      </c>
      <c r="I9" s="36">
        <f aca="true" t="shared" si="2" ref="I9:J31">ROUND(C9/1000,1)</f>
        <v>0</v>
      </c>
      <c r="J9" s="36">
        <f t="shared" si="2"/>
        <v>0</v>
      </c>
    </row>
    <row r="10" spans="2:10" s="34" customFormat="1" ht="23.25" customHeight="1">
      <c r="B10" s="261" t="s">
        <v>105</v>
      </c>
      <c r="C10" s="166">
        <v>0</v>
      </c>
      <c r="D10" s="166">
        <v>0</v>
      </c>
      <c r="E10" s="257"/>
      <c r="F10" s="262">
        <f t="shared" si="0"/>
        <v>0</v>
      </c>
      <c r="H10" s="37">
        <f t="shared" si="1"/>
        <v>0</v>
      </c>
      <c r="I10" s="36">
        <f t="shared" si="2"/>
        <v>0</v>
      </c>
      <c r="J10" s="36">
        <f t="shared" si="2"/>
        <v>0</v>
      </c>
    </row>
    <row r="11" spans="2:10" s="67" customFormat="1" ht="23.25" customHeight="1">
      <c r="B11" s="263" t="s">
        <v>77</v>
      </c>
      <c r="C11" s="166">
        <v>0</v>
      </c>
      <c r="D11" s="166">
        <v>0</v>
      </c>
      <c r="E11" s="257"/>
      <c r="F11" s="262">
        <f t="shared" si="0"/>
        <v>0</v>
      </c>
      <c r="H11" s="68">
        <f t="shared" si="1"/>
        <v>0</v>
      </c>
      <c r="I11" s="69">
        <f t="shared" si="2"/>
        <v>0</v>
      </c>
      <c r="J11" s="69">
        <f t="shared" si="2"/>
        <v>0</v>
      </c>
    </row>
    <row r="12" spans="2:10" s="34" customFormat="1" ht="23.25" customHeight="1">
      <c r="B12" s="261" t="s">
        <v>78</v>
      </c>
      <c r="C12" s="166">
        <v>0</v>
      </c>
      <c r="D12" s="166">
        <v>14</v>
      </c>
      <c r="E12" s="257"/>
      <c r="F12" s="262">
        <f t="shared" si="0"/>
        <v>14</v>
      </c>
      <c r="H12" s="37">
        <f t="shared" si="1"/>
        <v>2.6</v>
      </c>
      <c r="I12" s="36">
        <f t="shared" si="2"/>
        <v>0</v>
      </c>
      <c r="J12" s="36">
        <f t="shared" si="2"/>
        <v>0</v>
      </c>
    </row>
    <row r="13" spans="2:10" s="34" customFormat="1" ht="23.25" customHeight="1">
      <c r="B13" s="261" t="s">
        <v>79</v>
      </c>
      <c r="C13" s="166">
        <v>0</v>
      </c>
      <c r="D13" s="166">
        <v>30</v>
      </c>
      <c r="E13" s="257"/>
      <c r="F13" s="262">
        <f t="shared" si="0"/>
        <v>30</v>
      </c>
      <c r="H13" s="35">
        <f t="shared" si="1"/>
        <v>5.5</v>
      </c>
      <c r="I13" s="36">
        <f t="shared" si="2"/>
        <v>0</v>
      </c>
      <c r="J13" s="36">
        <f t="shared" si="2"/>
        <v>0</v>
      </c>
    </row>
    <row r="14" spans="2:10" s="34" customFormat="1" ht="23.25" customHeight="1">
      <c r="B14" s="261" t="s">
        <v>80</v>
      </c>
      <c r="C14" s="166">
        <v>0</v>
      </c>
      <c r="D14" s="166">
        <v>3</v>
      </c>
      <c r="E14" s="257"/>
      <c r="F14" s="262">
        <f t="shared" si="0"/>
        <v>3</v>
      </c>
      <c r="H14" s="35">
        <f t="shared" si="1"/>
        <v>0.5</v>
      </c>
      <c r="I14" s="36">
        <f t="shared" si="2"/>
        <v>0</v>
      </c>
      <c r="J14" s="36">
        <f t="shared" si="2"/>
        <v>0</v>
      </c>
    </row>
    <row r="15" spans="2:10" s="34" customFormat="1" ht="23.25" customHeight="1">
      <c r="B15" s="261" t="s">
        <v>81</v>
      </c>
      <c r="C15" s="166">
        <v>0</v>
      </c>
      <c r="D15" s="166">
        <v>48</v>
      </c>
      <c r="E15" s="257"/>
      <c r="F15" s="262">
        <f t="shared" si="0"/>
        <v>48</v>
      </c>
      <c r="H15" s="35">
        <f t="shared" si="1"/>
        <v>8.8</v>
      </c>
      <c r="I15" s="36">
        <f t="shared" si="2"/>
        <v>0</v>
      </c>
      <c r="J15" s="36">
        <f t="shared" si="2"/>
        <v>0</v>
      </c>
    </row>
    <row r="16" spans="2:10" s="34" customFormat="1" ht="23.25" customHeight="1">
      <c r="B16" s="261" t="s">
        <v>82</v>
      </c>
      <c r="C16" s="166">
        <v>0</v>
      </c>
      <c r="D16" s="166">
        <v>0</v>
      </c>
      <c r="E16" s="257"/>
      <c r="F16" s="262">
        <f t="shared" si="0"/>
        <v>0</v>
      </c>
      <c r="H16" s="35">
        <f t="shared" si="1"/>
        <v>0</v>
      </c>
      <c r="I16" s="36">
        <f t="shared" si="2"/>
        <v>0</v>
      </c>
      <c r="J16" s="36">
        <f t="shared" si="2"/>
        <v>0</v>
      </c>
    </row>
    <row r="17" spans="2:10" s="34" customFormat="1" ht="23.25" customHeight="1">
      <c r="B17" s="261" t="s">
        <v>83</v>
      </c>
      <c r="C17" s="166">
        <v>18</v>
      </c>
      <c r="D17" s="166">
        <v>0</v>
      </c>
      <c r="E17" s="257">
        <f>ROUND(D17/C17*100,1)</f>
        <v>0</v>
      </c>
      <c r="F17" s="262">
        <f t="shared" si="0"/>
        <v>-18</v>
      </c>
      <c r="H17" s="35">
        <f t="shared" si="1"/>
        <v>0</v>
      </c>
      <c r="I17" s="36">
        <f t="shared" si="2"/>
        <v>0</v>
      </c>
      <c r="J17" s="36">
        <f t="shared" si="2"/>
        <v>0</v>
      </c>
    </row>
    <row r="18" spans="2:10" s="34" customFormat="1" ht="23.25" customHeight="1">
      <c r="B18" s="261" t="s">
        <v>84</v>
      </c>
      <c r="C18" s="166">
        <v>0</v>
      </c>
      <c r="D18" s="166">
        <v>0</v>
      </c>
      <c r="E18" s="257"/>
      <c r="F18" s="262">
        <f t="shared" si="0"/>
        <v>0</v>
      </c>
      <c r="H18" s="35">
        <f t="shared" si="1"/>
        <v>0</v>
      </c>
      <c r="I18" s="36">
        <f t="shared" si="2"/>
        <v>0</v>
      </c>
      <c r="J18" s="36">
        <f t="shared" si="2"/>
        <v>0</v>
      </c>
    </row>
    <row r="19" spans="2:10" s="34" customFormat="1" ht="23.25" customHeight="1">
      <c r="B19" s="261" t="s">
        <v>85</v>
      </c>
      <c r="C19" s="166">
        <v>0</v>
      </c>
      <c r="D19" s="166">
        <v>0</v>
      </c>
      <c r="E19" s="257"/>
      <c r="F19" s="262">
        <f t="shared" si="0"/>
        <v>0</v>
      </c>
      <c r="H19" s="37">
        <f t="shared" si="1"/>
        <v>0</v>
      </c>
      <c r="I19" s="36">
        <f t="shared" si="2"/>
        <v>0</v>
      </c>
      <c r="J19" s="36">
        <f t="shared" si="2"/>
        <v>0</v>
      </c>
    </row>
    <row r="20" spans="2:10" s="34" customFormat="1" ht="23.25" customHeight="1">
      <c r="B20" s="261" t="s">
        <v>86</v>
      </c>
      <c r="C20" s="166">
        <v>0</v>
      </c>
      <c r="D20" s="166">
        <v>0</v>
      </c>
      <c r="E20" s="257"/>
      <c r="F20" s="262">
        <f t="shared" si="0"/>
        <v>0</v>
      </c>
      <c r="H20" s="37">
        <f t="shared" si="1"/>
        <v>0</v>
      </c>
      <c r="I20" s="36">
        <f t="shared" si="2"/>
        <v>0</v>
      </c>
      <c r="J20" s="36">
        <f t="shared" si="2"/>
        <v>0</v>
      </c>
    </row>
    <row r="21" spans="2:10" s="34" customFormat="1" ht="23.25" customHeight="1">
      <c r="B21" s="261" t="s">
        <v>87</v>
      </c>
      <c r="C21" s="166">
        <v>30</v>
      </c>
      <c r="D21" s="166">
        <v>374</v>
      </c>
      <c r="E21" s="257">
        <f>ROUND(D21/C21*100,1)</f>
        <v>1246.7</v>
      </c>
      <c r="F21" s="262">
        <f t="shared" si="0"/>
        <v>344</v>
      </c>
      <c r="H21" s="37">
        <f t="shared" si="1"/>
        <v>68.4</v>
      </c>
      <c r="I21" s="36">
        <f t="shared" si="2"/>
        <v>0</v>
      </c>
      <c r="J21" s="36">
        <f t="shared" si="2"/>
        <v>0.4</v>
      </c>
    </row>
    <row r="22" spans="2:10" s="34" customFormat="1" ht="23.25" customHeight="1">
      <c r="B22" s="261" t="s">
        <v>88</v>
      </c>
      <c r="C22" s="166">
        <v>0</v>
      </c>
      <c r="D22" s="166">
        <v>0</v>
      </c>
      <c r="E22" s="257"/>
      <c r="F22" s="262">
        <f t="shared" si="0"/>
        <v>0</v>
      </c>
      <c r="H22" s="35">
        <f t="shared" si="1"/>
        <v>0</v>
      </c>
      <c r="I22" s="36">
        <f t="shared" si="2"/>
        <v>0</v>
      </c>
      <c r="J22" s="36">
        <f t="shared" si="2"/>
        <v>0</v>
      </c>
    </row>
    <row r="23" spans="2:10" s="34" customFormat="1" ht="23.25" customHeight="1">
      <c r="B23" s="261" t="s">
        <v>89</v>
      </c>
      <c r="C23" s="166">
        <v>59</v>
      </c>
      <c r="D23" s="166">
        <v>0</v>
      </c>
      <c r="E23" s="257">
        <f>ROUND(D23/C23*100,1)</f>
        <v>0</v>
      </c>
      <c r="F23" s="262">
        <f t="shared" si="0"/>
        <v>-59</v>
      </c>
      <c r="H23" s="35">
        <f t="shared" si="1"/>
        <v>0</v>
      </c>
      <c r="I23" s="36">
        <f t="shared" si="2"/>
        <v>0.1</v>
      </c>
      <c r="J23" s="36">
        <f t="shared" si="2"/>
        <v>0</v>
      </c>
    </row>
    <row r="24" spans="2:10" s="34" customFormat="1" ht="23.25" customHeight="1">
      <c r="B24" s="261" t="s">
        <v>90</v>
      </c>
      <c r="C24" s="166">
        <v>0</v>
      </c>
      <c r="D24" s="166">
        <v>75</v>
      </c>
      <c r="E24" s="257"/>
      <c r="F24" s="262">
        <f t="shared" si="0"/>
        <v>75</v>
      </c>
      <c r="H24" s="35">
        <f t="shared" si="1"/>
        <v>13.7</v>
      </c>
      <c r="I24" s="36">
        <f t="shared" si="2"/>
        <v>0</v>
      </c>
      <c r="J24" s="36">
        <f t="shared" si="2"/>
        <v>0.1</v>
      </c>
    </row>
    <row r="25" spans="2:10" s="34" customFormat="1" ht="23.25" customHeight="1">
      <c r="B25" s="261" t="s">
        <v>91</v>
      </c>
      <c r="C25" s="166">
        <v>0</v>
      </c>
      <c r="D25" s="166">
        <v>0</v>
      </c>
      <c r="E25" s="257"/>
      <c r="F25" s="262">
        <f t="shared" si="0"/>
        <v>0</v>
      </c>
      <c r="H25" s="35">
        <f t="shared" si="1"/>
        <v>0</v>
      </c>
      <c r="I25" s="36">
        <f t="shared" si="2"/>
        <v>0</v>
      </c>
      <c r="J25" s="36">
        <f t="shared" si="2"/>
        <v>0</v>
      </c>
    </row>
    <row r="26" spans="2:10" s="34" customFormat="1" ht="23.25" customHeight="1">
      <c r="B26" s="261" t="s">
        <v>92</v>
      </c>
      <c r="C26" s="166">
        <v>0</v>
      </c>
      <c r="D26" s="166">
        <v>0</v>
      </c>
      <c r="E26" s="257"/>
      <c r="F26" s="262">
        <f t="shared" si="0"/>
        <v>0</v>
      </c>
      <c r="H26" s="35">
        <f t="shared" si="1"/>
        <v>0</v>
      </c>
      <c r="I26" s="36">
        <f t="shared" si="2"/>
        <v>0</v>
      </c>
      <c r="J26" s="36">
        <f t="shared" si="2"/>
        <v>0</v>
      </c>
    </row>
    <row r="27" spans="2:10" s="34" customFormat="1" ht="23.25" customHeight="1">
      <c r="B27" s="261" t="s">
        <v>93</v>
      </c>
      <c r="C27" s="166">
        <v>0</v>
      </c>
      <c r="D27" s="166">
        <v>0</v>
      </c>
      <c r="E27" s="257"/>
      <c r="F27" s="262">
        <f t="shared" si="0"/>
        <v>0</v>
      </c>
      <c r="H27" s="35">
        <f t="shared" si="1"/>
        <v>0</v>
      </c>
      <c r="I27" s="36">
        <f t="shared" si="2"/>
        <v>0</v>
      </c>
      <c r="J27" s="36">
        <f t="shared" si="2"/>
        <v>0</v>
      </c>
    </row>
    <row r="28" spans="2:10" s="34" customFormat="1" ht="23.25" customHeight="1">
      <c r="B28" s="261" t="s">
        <v>94</v>
      </c>
      <c r="C28" s="166">
        <v>0</v>
      </c>
      <c r="D28" s="166">
        <v>0</v>
      </c>
      <c r="E28" s="257"/>
      <c r="F28" s="262">
        <f t="shared" si="0"/>
        <v>0</v>
      </c>
      <c r="H28" s="35">
        <f t="shared" si="1"/>
        <v>0</v>
      </c>
      <c r="I28" s="36">
        <f t="shared" si="2"/>
        <v>0</v>
      </c>
      <c r="J28" s="36">
        <f t="shared" si="2"/>
        <v>0</v>
      </c>
    </row>
    <row r="29" spans="2:10" s="34" customFormat="1" ht="23.25" customHeight="1">
      <c r="B29" s="261" t="s">
        <v>95</v>
      </c>
      <c r="C29" s="166">
        <v>0</v>
      </c>
      <c r="D29" s="166">
        <v>3</v>
      </c>
      <c r="E29" s="257"/>
      <c r="F29" s="262">
        <f t="shared" si="0"/>
        <v>3</v>
      </c>
      <c r="H29" s="35">
        <f t="shared" si="1"/>
        <v>0.5</v>
      </c>
      <c r="I29" s="36">
        <f t="shared" si="2"/>
        <v>0</v>
      </c>
      <c r="J29" s="36">
        <f t="shared" si="2"/>
        <v>0</v>
      </c>
    </row>
    <row r="30" spans="2:10" s="34" customFormat="1" ht="23.25" customHeight="1">
      <c r="B30" s="261" t="s">
        <v>96</v>
      </c>
      <c r="C30" s="166">
        <v>0</v>
      </c>
      <c r="D30" s="166">
        <v>0</v>
      </c>
      <c r="E30" s="257"/>
      <c r="F30" s="262">
        <f t="shared" si="0"/>
        <v>0</v>
      </c>
      <c r="H30" s="35">
        <f t="shared" si="1"/>
        <v>0</v>
      </c>
      <c r="I30" s="36">
        <f t="shared" si="2"/>
        <v>0</v>
      </c>
      <c r="J30" s="36">
        <f t="shared" si="2"/>
        <v>0</v>
      </c>
    </row>
    <row r="31" spans="2:10" s="34" customFormat="1" ht="23.25" customHeight="1" thickBot="1">
      <c r="B31" s="264" t="s">
        <v>97</v>
      </c>
      <c r="C31" s="167">
        <v>0</v>
      </c>
      <c r="D31" s="167">
        <v>0</v>
      </c>
      <c r="E31" s="265"/>
      <c r="F31" s="266">
        <f t="shared" si="0"/>
        <v>0</v>
      </c>
      <c r="H31" s="35">
        <f t="shared" si="1"/>
        <v>0</v>
      </c>
      <c r="I31" s="36">
        <f t="shared" si="2"/>
        <v>0</v>
      </c>
      <c r="J31" s="36">
        <f t="shared" si="2"/>
        <v>0</v>
      </c>
    </row>
  </sheetData>
  <sheetProtection/>
  <mergeCells count="5">
    <mergeCell ref="B4:B5"/>
    <mergeCell ref="C4:C5"/>
    <mergeCell ref="D4:D5"/>
    <mergeCell ref="E4:F4"/>
    <mergeCell ref="B2:F2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5"/>
  <sheetViews>
    <sheetView view="pageBreakPreview" zoomScale="75" zoomScaleNormal="75" zoomScaleSheetLayoutView="75" zoomScalePageLayoutView="0" workbookViewId="0" topLeftCell="A1">
      <selection activeCell="C7" sqref="C7:C25"/>
    </sheetView>
  </sheetViews>
  <sheetFormatPr defaultColWidth="9.140625" defaultRowHeight="15"/>
  <cols>
    <col min="1" max="1" width="45.57421875" style="19" customWidth="1"/>
    <col min="2" max="3" width="11.57421875" style="175" customWidth="1"/>
    <col min="4" max="4" width="14.28125" style="175" customWidth="1"/>
    <col min="5" max="5" width="15.28125" style="175" customWidth="1"/>
    <col min="6" max="16384" width="8.8515625" style="19" customWidth="1"/>
  </cols>
  <sheetData>
    <row r="1" spans="1:5" s="15" customFormat="1" ht="41.25" customHeight="1">
      <c r="A1" s="323" t="s">
        <v>147</v>
      </c>
      <c r="B1" s="323"/>
      <c r="C1" s="323"/>
      <c r="D1" s="323"/>
      <c r="E1" s="323"/>
    </row>
    <row r="2" spans="1:5" s="15" customFormat="1" ht="21.75" customHeight="1">
      <c r="A2" s="324" t="s">
        <v>25</v>
      </c>
      <c r="B2" s="324"/>
      <c r="C2" s="324"/>
      <c r="D2" s="324"/>
      <c r="E2" s="324"/>
    </row>
    <row r="3" spans="1:5" s="17" customFormat="1" ht="12" customHeight="1" thickBot="1">
      <c r="A3" s="16"/>
      <c r="B3" s="169"/>
      <c r="C3" s="169"/>
      <c r="D3" s="169"/>
      <c r="E3" s="169"/>
    </row>
    <row r="4" spans="1:5" s="17" customFormat="1" ht="21" customHeight="1">
      <c r="A4" s="325"/>
      <c r="B4" s="327" t="s">
        <v>101</v>
      </c>
      <c r="C4" s="329" t="s">
        <v>143</v>
      </c>
      <c r="D4" s="331" t="s">
        <v>56</v>
      </c>
      <c r="E4" s="332"/>
    </row>
    <row r="5" spans="1:5" s="17" customFormat="1" ht="26.25" customHeight="1" thickBot="1">
      <c r="A5" s="326"/>
      <c r="B5" s="328"/>
      <c r="C5" s="330"/>
      <c r="D5" s="246" t="s">
        <v>58</v>
      </c>
      <c r="E5" s="223" t="s">
        <v>3</v>
      </c>
    </row>
    <row r="6" spans="1:5" s="18" customFormat="1" ht="34.5" customHeight="1" thickBot="1">
      <c r="A6" s="99" t="s">
        <v>74</v>
      </c>
      <c r="B6" s="228">
        <v>115</v>
      </c>
      <c r="C6" s="224">
        <f>SUM(C7:C25)</f>
        <v>547</v>
      </c>
      <c r="D6" s="224">
        <f>C6-B6</f>
        <v>432</v>
      </c>
      <c r="E6" s="225">
        <f>ROUND(C6/B6*100,1)</f>
        <v>475.7</v>
      </c>
    </row>
    <row r="7" spans="1:5" ht="39.75" customHeight="1">
      <c r="A7" s="229" t="s">
        <v>26</v>
      </c>
      <c r="B7" s="181">
        <v>0</v>
      </c>
      <c r="C7" s="249">
        <v>0</v>
      </c>
      <c r="D7" s="182">
        <f aca="true" t="shared" si="0" ref="D7:D25">C7-B7</f>
        <v>0</v>
      </c>
      <c r="E7" s="226"/>
    </row>
    <row r="8" spans="1:5" ht="44.25" customHeight="1">
      <c r="A8" s="230" t="s">
        <v>27</v>
      </c>
      <c r="B8" s="172">
        <v>14</v>
      </c>
      <c r="C8" s="249">
        <v>0</v>
      </c>
      <c r="D8" s="170">
        <f t="shared" si="0"/>
        <v>-14</v>
      </c>
      <c r="E8" s="171">
        <f>ROUND(C8/B8*100,1)</f>
        <v>0</v>
      </c>
    </row>
    <row r="9" spans="1:5" s="20" customFormat="1" ht="27" customHeight="1">
      <c r="A9" s="230" t="s">
        <v>28</v>
      </c>
      <c r="B9" s="172">
        <v>0</v>
      </c>
      <c r="C9" s="249">
        <v>0</v>
      </c>
      <c r="D9" s="170">
        <f t="shared" si="0"/>
        <v>0</v>
      </c>
      <c r="E9" s="171"/>
    </row>
    <row r="10" spans="1:5" ht="43.5" customHeight="1">
      <c r="A10" s="230" t="s">
        <v>29</v>
      </c>
      <c r="B10" s="172">
        <v>1</v>
      </c>
      <c r="C10" s="249">
        <v>80</v>
      </c>
      <c r="D10" s="170">
        <f t="shared" si="0"/>
        <v>79</v>
      </c>
      <c r="E10" s="171">
        <f>ROUND(C10/B10*100,1)</f>
        <v>8000</v>
      </c>
    </row>
    <row r="11" spans="1:5" ht="42" customHeight="1">
      <c r="A11" s="230" t="s">
        <v>30</v>
      </c>
      <c r="B11" s="172">
        <v>37</v>
      </c>
      <c r="C11" s="249">
        <v>0</v>
      </c>
      <c r="D11" s="170">
        <f t="shared" si="0"/>
        <v>-37</v>
      </c>
      <c r="E11" s="171"/>
    </row>
    <row r="12" spans="1:5" ht="19.5" customHeight="1">
      <c r="A12" s="230" t="s">
        <v>31</v>
      </c>
      <c r="B12" s="172">
        <v>0</v>
      </c>
      <c r="C12" s="249">
        <v>0</v>
      </c>
      <c r="D12" s="170">
        <f t="shared" si="0"/>
        <v>0</v>
      </c>
      <c r="E12" s="171"/>
    </row>
    <row r="13" spans="1:5" ht="41.25" customHeight="1">
      <c r="A13" s="230" t="s">
        <v>32</v>
      </c>
      <c r="B13" s="172">
        <v>0</v>
      </c>
      <c r="C13" s="249">
        <v>0</v>
      </c>
      <c r="D13" s="170">
        <f t="shared" si="0"/>
        <v>0</v>
      </c>
      <c r="E13" s="171"/>
    </row>
    <row r="14" spans="1:5" ht="41.25" customHeight="1">
      <c r="A14" s="230" t="s">
        <v>33</v>
      </c>
      <c r="B14" s="172">
        <v>2</v>
      </c>
      <c r="C14" s="249">
        <v>11</v>
      </c>
      <c r="D14" s="170">
        <f t="shared" si="0"/>
        <v>9</v>
      </c>
      <c r="E14" s="171">
        <f>ROUND(C14/B14*100,1)</f>
        <v>550</v>
      </c>
    </row>
    <row r="15" spans="1:5" ht="42" customHeight="1">
      <c r="A15" s="230" t="s">
        <v>34</v>
      </c>
      <c r="B15" s="172">
        <v>0</v>
      </c>
      <c r="C15" s="249">
        <v>0</v>
      </c>
      <c r="D15" s="170">
        <f t="shared" si="0"/>
        <v>0</v>
      </c>
      <c r="E15" s="171"/>
    </row>
    <row r="16" spans="1:5" ht="23.25" customHeight="1">
      <c r="A16" s="230" t="s">
        <v>35</v>
      </c>
      <c r="B16" s="172">
        <v>0</v>
      </c>
      <c r="C16" s="249">
        <v>3</v>
      </c>
      <c r="D16" s="170">
        <f t="shared" si="0"/>
        <v>3</v>
      </c>
      <c r="E16" s="171"/>
    </row>
    <row r="17" spans="1:5" ht="22.5" customHeight="1">
      <c r="A17" s="230" t="s">
        <v>36</v>
      </c>
      <c r="B17" s="172">
        <v>0</v>
      </c>
      <c r="C17" s="172">
        <v>0</v>
      </c>
      <c r="D17" s="170">
        <f t="shared" si="0"/>
        <v>0</v>
      </c>
      <c r="E17" s="171"/>
    </row>
    <row r="18" spans="1:5" ht="22.5" customHeight="1">
      <c r="A18" s="230" t="s">
        <v>37</v>
      </c>
      <c r="B18" s="172">
        <v>0</v>
      </c>
      <c r="C18" s="249">
        <v>0</v>
      </c>
      <c r="D18" s="170">
        <f t="shared" si="0"/>
        <v>0</v>
      </c>
      <c r="E18" s="171"/>
    </row>
    <row r="19" spans="1:5" ht="38.25" customHeight="1">
      <c r="A19" s="230" t="s">
        <v>38</v>
      </c>
      <c r="B19" s="172">
        <v>0</v>
      </c>
      <c r="C19" s="249">
        <v>0</v>
      </c>
      <c r="D19" s="170">
        <f t="shared" si="0"/>
        <v>0</v>
      </c>
      <c r="E19" s="171"/>
    </row>
    <row r="20" spans="1:5" ht="35.25" customHeight="1">
      <c r="A20" s="230" t="s">
        <v>39</v>
      </c>
      <c r="B20" s="172">
        <v>0</v>
      </c>
      <c r="C20" s="249">
        <v>0</v>
      </c>
      <c r="D20" s="170">
        <f t="shared" si="0"/>
        <v>0</v>
      </c>
      <c r="E20" s="171"/>
    </row>
    <row r="21" spans="1:5" ht="41.25" customHeight="1">
      <c r="A21" s="230" t="s">
        <v>40</v>
      </c>
      <c r="B21" s="172">
        <v>1</v>
      </c>
      <c r="C21" s="249">
        <v>439</v>
      </c>
      <c r="D21" s="170">
        <f t="shared" si="0"/>
        <v>438</v>
      </c>
      <c r="E21" s="171">
        <f>ROUND(C21/B21*100,1)</f>
        <v>43900</v>
      </c>
    </row>
    <row r="22" spans="1:5" ht="19.5" customHeight="1">
      <c r="A22" s="230" t="s">
        <v>41</v>
      </c>
      <c r="B22" s="172">
        <v>0</v>
      </c>
      <c r="C22" s="249">
        <v>10</v>
      </c>
      <c r="D22" s="170">
        <f t="shared" si="0"/>
        <v>10</v>
      </c>
      <c r="E22" s="171"/>
    </row>
    <row r="23" spans="1:5" ht="39" customHeight="1">
      <c r="A23" s="230" t="s">
        <v>42</v>
      </c>
      <c r="B23" s="172">
        <v>60</v>
      </c>
      <c r="C23" s="249">
        <v>3</v>
      </c>
      <c r="D23" s="170">
        <f t="shared" si="0"/>
        <v>-57</v>
      </c>
      <c r="E23" s="171">
        <f>ROUND(C23/B23*100,1)</f>
        <v>5</v>
      </c>
    </row>
    <row r="24" spans="1:5" ht="38.25" customHeight="1">
      <c r="A24" s="230" t="s">
        <v>43</v>
      </c>
      <c r="B24" s="172">
        <v>0</v>
      </c>
      <c r="C24" s="249">
        <v>0</v>
      </c>
      <c r="D24" s="170">
        <f t="shared" si="0"/>
        <v>0</v>
      </c>
      <c r="E24" s="171"/>
    </row>
    <row r="25" spans="1:5" ht="22.5" customHeight="1" thickBot="1">
      <c r="A25" s="231" t="s">
        <v>44</v>
      </c>
      <c r="B25" s="184">
        <v>0</v>
      </c>
      <c r="C25" s="249">
        <v>1</v>
      </c>
      <c r="D25" s="173">
        <f t="shared" si="0"/>
        <v>1</v>
      </c>
      <c r="E25" s="22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D7" sqref="D7:D15"/>
    </sheetView>
  </sheetViews>
  <sheetFormatPr defaultColWidth="9.140625" defaultRowHeight="15"/>
  <cols>
    <col min="1" max="1" width="52.8515625" style="19" customWidth="1"/>
    <col min="2" max="2" width="21.28125" style="175" customWidth="1"/>
    <col min="3" max="4" width="22.00390625" style="175" customWidth="1"/>
    <col min="5" max="5" width="21.57421875" style="175" customWidth="1"/>
    <col min="6" max="6" width="8.8515625" style="19" customWidth="1"/>
    <col min="7" max="7" width="10.8515625" style="19" bestFit="1" customWidth="1"/>
    <col min="8" max="16384" width="8.8515625" style="19" customWidth="1"/>
  </cols>
  <sheetData>
    <row r="1" spans="1:5" s="15" customFormat="1" ht="49.5" customHeight="1">
      <c r="A1" s="333" t="s">
        <v>147</v>
      </c>
      <c r="B1" s="333"/>
      <c r="C1" s="333"/>
      <c r="D1" s="333"/>
      <c r="E1" s="333"/>
    </row>
    <row r="2" spans="1:5" s="15" customFormat="1" ht="20.25" customHeight="1">
      <c r="A2" s="334" t="s">
        <v>45</v>
      </c>
      <c r="B2" s="334"/>
      <c r="C2" s="334"/>
      <c r="D2" s="334"/>
      <c r="E2" s="334"/>
    </row>
    <row r="3" spans="1:5" s="15" customFormat="1" ht="17.25" customHeight="1" thickBot="1">
      <c r="A3" s="39"/>
      <c r="B3" s="176"/>
      <c r="C3" s="176"/>
      <c r="D3" s="176"/>
      <c r="E3" s="176"/>
    </row>
    <row r="4" spans="1:5" s="17" customFormat="1" ht="25.5" customHeight="1">
      <c r="A4" s="325"/>
      <c r="B4" s="335" t="s">
        <v>101</v>
      </c>
      <c r="C4" s="337" t="s">
        <v>143</v>
      </c>
      <c r="D4" s="337" t="s">
        <v>56</v>
      </c>
      <c r="E4" s="339"/>
    </row>
    <row r="5" spans="1:5" s="17" customFormat="1" ht="37.5" customHeight="1" thickBot="1">
      <c r="A5" s="326"/>
      <c r="B5" s="336"/>
      <c r="C5" s="338"/>
      <c r="D5" s="248" t="s">
        <v>58</v>
      </c>
      <c r="E5" s="177" t="s">
        <v>3</v>
      </c>
    </row>
    <row r="6" spans="1:7" s="22" customFormat="1" ht="34.5" customHeight="1" thickBot="1">
      <c r="A6" s="99" t="s">
        <v>74</v>
      </c>
      <c r="B6" s="178">
        <v>115</v>
      </c>
      <c r="C6" s="179">
        <f>SUM(C7:C15)</f>
        <v>547</v>
      </c>
      <c r="D6" s="179">
        <f>C6-B6</f>
        <v>432</v>
      </c>
      <c r="E6" s="180">
        <f>ROUND(C6/B6*100,1)</f>
        <v>475.7</v>
      </c>
      <c r="G6" s="23"/>
    </row>
    <row r="7" spans="1:11" ht="51" customHeight="1">
      <c r="A7" s="100" t="s">
        <v>46</v>
      </c>
      <c r="B7" s="181">
        <v>17</v>
      </c>
      <c r="C7" s="172">
        <v>87</v>
      </c>
      <c r="D7" s="232">
        <f aca="true" t="shared" si="0" ref="D7:D15">C7-B7</f>
        <v>70</v>
      </c>
      <c r="E7" s="183">
        <f aca="true" t="shared" si="1" ref="E7:E15">ROUND(C7/B7*100,1)</f>
        <v>511.8</v>
      </c>
      <c r="G7" s="23"/>
      <c r="H7" s="24"/>
      <c r="K7" s="24"/>
    </row>
    <row r="8" spans="1:11" ht="35.25" customHeight="1">
      <c r="A8" s="101" t="s">
        <v>47</v>
      </c>
      <c r="B8" s="172">
        <v>4</v>
      </c>
      <c r="C8" s="249">
        <v>62</v>
      </c>
      <c r="D8" s="232">
        <f t="shared" si="0"/>
        <v>58</v>
      </c>
      <c r="E8" s="183">
        <f t="shared" si="1"/>
        <v>1550</v>
      </c>
      <c r="G8" s="23"/>
      <c r="H8" s="24"/>
      <c r="K8" s="24"/>
    </row>
    <row r="9" spans="1:11" s="20" customFormat="1" ht="25.5" customHeight="1">
      <c r="A9" s="101" t="s">
        <v>48</v>
      </c>
      <c r="B9" s="172">
        <v>15</v>
      </c>
      <c r="C9" s="249">
        <v>27</v>
      </c>
      <c r="D9" s="232">
        <f t="shared" si="0"/>
        <v>12</v>
      </c>
      <c r="E9" s="183">
        <f t="shared" si="1"/>
        <v>180</v>
      </c>
      <c r="F9" s="19"/>
      <c r="G9" s="23"/>
      <c r="H9" s="24"/>
      <c r="I9" s="19"/>
      <c r="K9" s="24"/>
    </row>
    <row r="10" spans="1:11" ht="36.75" customHeight="1">
      <c r="A10" s="101" t="s">
        <v>49</v>
      </c>
      <c r="B10" s="172">
        <v>7</v>
      </c>
      <c r="C10" s="249">
        <v>29</v>
      </c>
      <c r="D10" s="232">
        <f t="shared" si="0"/>
        <v>22</v>
      </c>
      <c r="E10" s="183">
        <f t="shared" si="1"/>
        <v>414.3</v>
      </c>
      <c r="G10" s="23"/>
      <c r="H10" s="24"/>
      <c r="K10" s="24"/>
    </row>
    <row r="11" spans="1:11" ht="28.5" customHeight="1">
      <c r="A11" s="101" t="s">
        <v>50</v>
      </c>
      <c r="B11" s="172">
        <v>39</v>
      </c>
      <c r="C11" s="249">
        <v>240</v>
      </c>
      <c r="D11" s="232">
        <f t="shared" si="0"/>
        <v>201</v>
      </c>
      <c r="E11" s="183">
        <f t="shared" si="1"/>
        <v>615.4</v>
      </c>
      <c r="G11" s="23"/>
      <c r="H11" s="24"/>
      <c r="K11" s="24"/>
    </row>
    <row r="12" spans="1:11" ht="59.25" customHeight="1">
      <c r="A12" s="101" t="s">
        <v>51</v>
      </c>
      <c r="B12" s="172">
        <v>0</v>
      </c>
      <c r="C12" s="249">
        <v>0</v>
      </c>
      <c r="D12" s="232">
        <f t="shared" si="0"/>
        <v>0</v>
      </c>
      <c r="E12" s="183"/>
      <c r="G12" s="23"/>
      <c r="H12" s="24"/>
      <c r="K12" s="24"/>
    </row>
    <row r="13" spans="1:18" ht="30.75" customHeight="1">
      <c r="A13" s="101" t="s">
        <v>52</v>
      </c>
      <c r="B13" s="172">
        <v>1</v>
      </c>
      <c r="C13" s="249">
        <v>70</v>
      </c>
      <c r="D13" s="232">
        <f t="shared" si="0"/>
        <v>69</v>
      </c>
      <c r="E13" s="183">
        <f t="shared" si="1"/>
        <v>7000</v>
      </c>
      <c r="G13" s="23"/>
      <c r="H13" s="24"/>
      <c r="K13" s="24"/>
      <c r="R13" s="25"/>
    </row>
    <row r="14" spans="1:18" ht="75" customHeight="1">
      <c r="A14" s="101" t="s">
        <v>53</v>
      </c>
      <c r="B14" s="172">
        <v>6</v>
      </c>
      <c r="C14" s="249">
        <v>18</v>
      </c>
      <c r="D14" s="232">
        <f t="shared" si="0"/>
        <v>12</v>
      </c>
      <c r="E14" s="183">
        <f t="shared" si="1"/>
        <v>300</v>
      </c>
      <c r="G14" s="23"/>
      <c r="H14" s="24"/>
      <c r="K14" s="24"/>
      <c r="R14" s="25"/>
    </row>
    <row r="15" spans="1:18" ht="33" customHeight="1" thickBot="1">
      <c r="A15" s="102" t="s">
        <v>54</v>
      </c>
      <c r="B15" s="184">
        <v>26</v>
      </c>
      <c r="C15" s="250">
        <v>14</v>
      </c>
      <c r="D15" s="233">
        <f t="shared" si="0"/>
        <v>-12</v>
      </c>
      <c r="E15" s="183">
        <f t="shared" si="1"/>
        <v>53.8</v>
      </c>
      <c r="G15" s="23"/>
      <c r="H15" s="24"/>
      <c r="K15" s="24"/>
      <c r="R15" s="25"/>
    </row>
    <row r="16" spans="1:18" ht="12.75">
      <c r="A16" s="21"/>
      <c r="B16" s="174"/>
      <c r="C16" s="174"/>
      <c r="D16" s="174"/>
      <c r="R16" s="25"/>
    </row>
    <row r="17" spans="1:18" ht="12.75">
      <c r="A17" s="21"/>
      <c r="B17" s="174"/>
      <c r="C17" s="174"/>
      <c r="D17" s="174"/>
      <c r="R17" s="25"/>
    </row>
    <row r="18" ht="12.75">
      <c r="R18" s="25"/>
    </row>
    <row r="19" ht="12.75">
      <c r="R19" s="25"/>
    </row>
    <row r="20" ht="12.75">
      <c r="R20" s="25"/>
    </row>
    <row r="21" ht="12.75">
      <c r="R21" s="2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="89" zoomScaleNormal="89" zoomScaleSheetLayoutView="73" zoomScalePageLayoutView="0" workbookViewId="0" topLeftCell="A1">
      <pane xSplit="1" ySplit="4" topLeftCell="B5" activePane="bottomRight" state="frozen"/>
      <selection pane="topLeft" activeCell="J37" sqref="J37"/>
      <selection pane="topRight" activeCell="J37" sqref="J37"/>
      <selection pane="bottomLeft" activeCell="J37" sqref="J37"/>
      <selection pane="bottomRight" activeCell="I20" sqref="I20"/>
    </sheetView>
  </sheetViews>
  <sheetFormatPr defaultColWidth="9.140625" defaultRowHeight="15"/>
  <cols>
    <col min="1" max="1" width="63.28125" style="1" customWidth="1"/>
    <col min="2" max="2" width="14.421875" style="2" customWidth="1"/>
    <col min="3" max="3" width="14.140625" style="2" customWidth="1"/>
    <col min="4" max="4" width="11.140625" style="1" customWidth="1"/>
    <col min="5" max="5" width="8.42187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1" customHeight="1">
      <c r="A1" s="342" t="s">
        <v>99</v>
      </c>
      <c r="B1" s="342"/>
      <c r="C1" s="342"/>
      <c r="D1" s="342"/>
      <c r="E1" s="342"/>
    </row>
    <row r="2" spans="1:5" ht="21.75" customHeight="1" thickBot="1">
      <c r="A2" s="343" t="s">
        <v>142</v>
      </c>
      <c r="B2" s="343"/>
      <c r="C2" s="343"/>
      <c r="D2" s="343"/>
      <c r="E2" s="343"/>
    </row>
    <row r="3" spans="1:6" ht="18" customHeight="1">
      <c r="A3" s="344" t="s">
        <v>0</v>
      </c>
      <c r="B3" s="346" t="s">
        <v>101</v>
      </c>
      <c r="C3" s="348" t="s">
        <v>143</v>
      </c>
      <c r="D3" s="350" t="s">
        <v>2</v>
      </c>
      <c r="E3" s="351"/>
      <c r="F3" s="2"/>
    </row>
    <row r="4" spans="1:6" ht="27.75" customHeight="1">
      <c r="A4" s="345"/>
      <c r="B4" s="347"/>
      <c r="C4" s="349"/>
      <c r="D4" s="56" t="s">
        <v>3</v>
      </c>
      <c r="E4" s="118" t="s">
        <v>4</v>
      </c>
      <c r="F4" s="2"/>
    </row>
    <row r="5" spans="1:6" ht="18">
      <c r="A5" s="119" t="s">
        <v>107</v>
      </c>
      <c r="B5" s="141">
        <v>14.659</v>
      </c>
      <c r="C5" s="141">
        <v>13.267</v>
      </c>
      <c r="D5" s="57">
        <f>ROUND(C5/B5*100,1)</f>
        <v>90.5</v>
      </c>
      <c r="E5" s="120">
        <f aca="true" t="shared" si="0" ref="E5:E21">C5-B5</f>
        <v>-1.3920000000000012</v>
      </c>
      <c r="F5" s="1" t="s">
        <v>5</v>
      </c>
    </row>
    <row r="6" spans="1:5" ht="18">
      <c r="A6" s="121" t="s">
        <v>108</v>
      </c>
      <c r="B6" s="142">
        <v>2.899</v>
      </c>
      <c r="C6" s="142">
        <v>2.444</v>
      </c>
      <c r="D6" s="59">
        <f>ROUND(C6/B6*100,1)</f>
        <v>84.3</v>
      </c>
      <c r="E6" s="122">
        <f t="shared" si="0"/>
        <v>-0.45500000000000007</v>
      </c>
    </row>
    <row r="7" spans="1:7" ht="38.25" customHeight="1">
      <c r="A7" s="119" t="s">
        <v>109</v>
      </c>
      <c r="B7" s="141">
        <v>1.714</v>
      </c>
      <c r="C7" s="143">
        <v>1.919</v>
      </c>
      <c r="D7" s="57">
        <f>ROUND(C7/B7*100,1)</f>
        <v>112</v>
      </c>
      <c r="E7" s="123">
        <f t="shared" si="0"/>
        <v>0.20500000000000007</v>
      </c>
      <c r="F7" s="3"/>
      <c r="G7" s="4"/>
    </row>
    <row r="8" spans="1:7" ht="30.75">
      <c r="A8" s="124" t="s">
        <v>110</v>
      </c>
      <c r="B8" s="142">
        <v>0.461</v>
      </c>
      <c r="C8" s="144">
        <v>0.825</v>
      </c>
      <c r="D8" s="117">
        <f>ROUND(C8/B8*100,1)</f>
        <v>179</v>
      </c>
      <c r="E8" s="125">
        <f>C8-B8</f>
        <v>0.36399999999999993</v>
      </c>
      <c r="F8" s="3"/>
      <c r="G8" s="4"/>
    </row>
    <row r="9" spans="1:7" ht="21">
      <c r="A9" s="126" t="s">
        <v>111</v>
      </c>
      <c r="B9" s="145">
        <v>26.9</v>
      </c>
      <c r="C9" s="146">
        <f>C8/C7*100</f>
        <v>42.99114121938509</v>
      </c>
      <c r="D9" s="340" t="s">
        <v>148</v>
      </c>
      <c r="E9" s="341"/>
      <c r="F9" s="3"/>
      <c r="G9" s="4"/>
    </row>
    <row r="10" spans="1:7" ht="30.75">
      <c r="A10" s="126" t="s">
        <v>112</v>
      </c>
      <c r="B10" s="142">
        <v>1.187</v>
      </c>
      <c r="C10" s="142">
        <v>1.036</v>
      </c>
      <c r="D10" s="59">
        <f>ROUND(C10/B10*100,1)</f>
        <v>87.3</v>
      </c>
      <c r="E10" s="127">
        <f>C10-B10</f>
        <v>-0.15100000000000002</v>
      </c>
      <c r="F10" s="3"/>
      <c r="G10" s="4"/>
    </row>
    <row r="11" spans="1:7" ht="30.75">
      <c r="A11" s="126" t="s">
        <v>113</v>
      </c>
      <c r="B11" s="147">
        <v>0</v>
      </c>
      <c r="C11" s="148">
        <v>0</v>
      </c>
      <c r="D11" s="59"/>
      <c r="E11" s="128">
        <f>C11-B11</f>
        <v>0</v>
      </c>
      <c r="F11" s="3"/>
      <c r="G11" s="4"/>
    </row>
    <row r="12" spans="1:7" ht="34.5">
      <c r="A12" s="129" t="s">
        <v>114</v>
      </c>
      <c r="B12" s="148">
        <v>72</v>
      </c>
      <c r="C12" s="148">
        <v>211</v>
      </c>
      <c r="D12" s="59">
        <f aca="true" t="shared" si="1" ref="D12:D21">ROUND(C12/B12*100,1)</f>
        <v>293.1</v>
      </c>
      <c r="E12" s="130">
        <f t="shared" si="0"/>
        <v>139</v>
      </c>
      <c r="F12" s="5"/>
      <c r="G12" s="4"/>
    </row>
    <row r="13" spans="1:5" ht="35.25" customHeight="1">
      <c r="A13" s="131" t="s">
        <v>115</v>
      </c>
      <c r="B13" s="144">
        <v>1.201</v>
      </c>
      <c r="C13" s="142">
        <v>1.252</v>
      </c>
      <c r="D13" s="59">
        <f t="shared" si="1"/>
        <v>104.2</v>
      </c>
      <c r="E13" s="122">
        <f t="shared" si="0"/>
        <v>0.050999999999999934</v>
      </c>
    </row>
    <row r="14" spans="1:5" ht="24" customHeight="1">
      <c r="A14" s="131" t="s">
        <v>153</v>
      </c>
      <c r="B14" s="286">
        <v>210</v>
      </c>
      <c r="C14" s="286">
        <v>153</v>
      </c>
      <c r="D14" s="59">
        <f t="shared" si="1"/>
        <v>72.9</v>
      </c>
      <c r="E14" s="287">
        <f>C14-B14</f>
        <v>-57</v>
      </c>
    </row>
    <row r="15" spans="1:5" ht="19.5" customHeight="1">
      <c r="A15" s="131" t="s">
        <v>116</v>
      </c>
      <c r="B15" s="148">
        <v>1</v>
      </c>
      <c r="C15" s="147">
        <v>1</v>
      </c>
      <c r="D15" s="59">
        <f t="shared" si="1"/>
        <v>100</v>
      </c>
      <c r="E15" s="132">
        <f>C15-B15</f>
        <v>0</v>
      </c>
    </row>
    <row r="16" spans="1:6" ht="35.25" customHeight="1">
      <c r="A16" s="119" t="s">
        <v>117</v>
      </c>
      <c r="B16" s="143">
        <v>1.221</v>
      </c>
      <c r="C16" s="149">
        <v>0.979</v>
      </c>
      <c r="D16" s="59">
        <f t="shared" si="1"/>
        <v>80.2</v>
      </c>
      <c r="E16" s="123">
        <f t="shared" si="0"/>
        <v>-0.2420000000000001</v>
      </c>
      <c r="F16" s="6"/>
    </row>
    <row r="17" spans="1:6" ht="35.25" customHeight="1">
      <c r="A17" s="133" t="s">
        <v>121</v>
      </c>
      <c r="B17" s="144">
        <v>14.955</v>
      </c>
      <c r="C17" s="150">
        <v>16.94</v>
      </c>
      <c r="D17" s="59">
        <f t="shared" si="1"/>
        <v>113.3</v>
      </c>
      <c r="E17" s="123">
        <f t="shared" si="0"/>
        <v>1.9850000000000012</v>
      </c>
      <c r="F17" s="6"/>
    </row>
    <row r="18" spans="1:6" ht="35.25" customHeight="1">
      <c r="A18" s="133" t="s">
        <v>122</v>
      </c>
      <c r="B18" s="144">
        <v>10.916</v>
      </c>
      <c r="C18" s="150">
        <v>9.95</v>
      </c>
      <c r="D18" s="59">
        <f t="shared" si="1"/>
        <v>91.2</v>
      </c>
      <c r="E18" s="123">
        <f t="shared" si="0"/>
        <v>-0.9660000000000011</v>
      </c>
      <c r="F18" s="6"/>
    </row>
    <row r="19" spans="1:6" ht="34.5">
      <c r="A19" s="131" t="s">
        <v>118</v>
      </c>
      <c r="B19" s="142">
        <v>1.454</v>
      </c>
      <c r="C19" s="142">
        <v>1.509</v>
      </c>
      <c r="D19" s="59">
        <f t="shared" si="1"/>
        <v>103.8</v>
      </c>
      <c r="E19" s="123">
        <f t="shared" si="0"/>
        <v>0.05499999999999994</v>
      </c>
      <c r="F19" s="7"/>
    </row>
    <row r="20" spans="1:11" ht="19.5" customHeight="1">
      <c r="A20" s="119" t="s">
        <v>119</v>
      </c>
      <c r="B20" s="143">
        <v>3.494</v>
      </c>
      <c r="C20" s="143">
        <v>3.559</v>
      </c>
      <c r="D20" s="59">
        <f t="shared" si="1"/>
        <v>101.9</v>
      </c>
      <c r="E20" s="123">
        <f t="shared" si="0"/>
        <v>0.06499999999999995</v>
      </c>
      <c r="F20" s="7"/>
      <c r="K20" s="6"/>
    </row>
    <row r="21" spans="1:6" ht="20.25" customHeight="1">
      <c r="A21" s="121" t="s">
        <v>120</v>
      </c>
      <c r="B21" s="151">
        <v>2.837</v>
      </c>
      <c r="C21" s="151">
        <v>2.794</v>
      </c>
      <c r="D21" s="59">
        <f t="shared" si="1"/>
        <v>98.5</v>
      </c>
      <c r="E21" s="123">
        <f t="shared" si="0"/>
        <v>-0.04300000000000015</v>
      </c>
      <c r="F21" s="7"/>
    </row>
    <row r="22" spans="1:5" ht="9" customHeight="1">
      <c r="A22" s="353" t="s">
        <v>129</v>
      </c>
      <c r="B22" s="354"/>
      <c r="C22" s="354"/>
      <c r="D22" s="354"/>
      <c r="E22" s="355"/>
    </row>
    <row r="23" spans="1:5" ht="14.25" customHeight="1">
      <c r="A23" s="356"/>
      <c r="B23" s="357"/>
      <c r="C23" s="357"/>
      <c r="D23" s="357"/>
      <c r="E23" s="358"/>
    </row>
    <row r="24" spans="1:5" ht="12.75" customHeight="1">
      <c r="A24" s="359" t="s">
        <v>0</v>
      </c>
      <c r="B24" s="347" t="s">
        <v>102</v>
      </c>
      <c r="C24" s="347" t="s">
        <v>138</v>
      </c>
      <c r="D24" s="360" t="s">
        <v>2</v>
      </c>
      <c r="E24" s="361"/>
    </row>
    <row r="25" spans="1:5" ht="25.5" customHeight="1">
      <c r="A25" s="359"/>
      <c r="B25" s="347"/>
      <c r="C25" s="347"/>
      <c r="D25" s="56" t="s">
        <v>3</v>
      </c>
      <c r="E25" s="134" t="s">
        <v>7</v>
      </c>
    </row>
    <row r="26" spans="1:8" ht="22.5">
      <c r="A26" s="119" t="s">
        <v>123</v>
      </c>
      <c r="B26" s="143">
        <v>12.439</v>
      </c>
      <c r="C26" s="141">
        <v>11.031</v>
      </c>
      <c r="D26" s="57">
        <f aca="true" t="shared" si="2" ref="D26:D31">ROUND(C26/B26*100,1)</f>
        <v>88.7</v>
      </c>
      <c r="E26" s="120">
        <f>C26-B26</f>
        <v>-1.4079999999999995</v>
      </c>
      <c r="G26" s="8"/>
      <c r="H26" s="8"/>
    </row>
    <row r="27" spans="1:5" ht="34.5">
      <c r="A27" s="119" t="s">
        <v>124</v>
      </c>
      <c r="B27" s="143">
        <v>9.401</v>
      </c>
      <c r="C27" s="141">
        <v>8.311</v>
      </c>
      <c r="D27" s="57">
        <f t="shared" si="2"/>
        <v>88.4</v>
      </c>
      <c r="E27" s="123">
        <f>C27-B27</f>
        <v>-1.0899999999999999</v>
      </c>
    </row>
    <row r="28" spans="1:5" ht="45" customHeight="1">
      <c r="A28" s="119" t="s">
        <v>135</v>
      </c>
      <c r="B28" s="152">
        <v>2512</v>
      </c>
      <c r="C28" s="153">
        <v>3115</v>
      </c>
      <c r="D28" s="59">
        <f t="shared" si="2"/>
        <v>124</v>
      </c>
      <c r="E28" s="135" t="s">
        <v>149</v>
      </c>
    </row>
    <row r="29" spans="1:5" ht="21" customHeight="1">
      <c r="A29" s="119" t="s">
        <v>125</v>
      </c>
      <c r="B29" s="141">
        <v>1.514</v>
      </c>
      <c r="C29" s="141">
        <v>1.482</v>
      </c>
      <c r="D29" s="57">
        <f t="shared" si="2"/>
        <v>97.9</v>
      </c>
      <c r="E29" s="136">
        <f>C29-B29</f>
        <v>-0.03200000000000003</v>
      </c>
    </row>
    <row r="30" spans="1:5" ht="34.5">
      <c r="A30" s="119" t="s">
        <v>126</v>
      </c>
      <c r="B30" s="141">
        <v>1.377</v>
      </c>
      <c r="C30" s="141">
        <v>1.095</v>
      </c>
      <c r="D30" s="57">
        <f t="shared" si="2"/>
        <v>79.5</v>
      </c>
      <c r="E30" s="136">
        <f>C30-B30</f>
        <v>-0.28200000000000003</v>
      </c>
    </row>
    <row r="31" spans="1:10" ht="50.25">
      <c r="A31" s="137" t="s">
        <v>127</v>
      </c>
      <c r="B31" s="153">
        <v>4683</v>
      </c>
      <c r="C31" s="153">
        <v>6020</v>
      </c>
      <c r="D31" s="58">
        <f t="shared" si="2"/>
        <v>128.6</v>
      </c>
      <c r="E31" s="135" t="s">
        <v>151</v>
      </c>
      <c r="G31" s="7"/>
      <c r="I31" s="7"/>
      <c r="J31" s="9"/>
    </row>
    <row r="32" spans="1:5" ht="34.5" customHeight="1" thickBot="1">
      <c r="A32" s="138" t="s">
        <v>128</v>
      </c>
      <c r="B32" s="154">
        <f>B26/B29</f>
        <v>8.215984147952444</v>
      </c>
      <c r="C32" s="154">
        <f>C26/C29</f>
        <v>7.443319838056681</v>
      </c>
      <c r="D32" s="362" t="s">
        <v>150</v>
      </c>
      <c r="E32" s="363"/>
    </row>
    <row r="33" spans="1:5" ht="33" customHeight="1">
      <c r="A33" s="352"/>
      <c r="B33" s="352"/>
      <c r="C33" s="352"/>
      <c r="D33" s="352"/>
      <c r="E33" s="352"/>
    </row>
  </sheetData>
  <sheetProtection/>
  <mergeCells count="14">
    <mergeCell ref="A33:E33"/>
    <mergeCell ref="A22:E23"/>
    <mergeCell ref="A24:A25"/>
    <mergeCell ref="B24:B25"/>
    <mergeCell ref="C24:C25"/>
    <mergeCell ref="D24:E24"/>
    <mergeCell ref="D32:E32"/>
    <mergeCell ref="D9:E9"/>
    <mergeCell ref="A1:E1"/>
    <mergeCell ref="A2:E2"/>
    <mergeCell ref="A3:A4"/>
    <mergeCell ref="B3:B4"/>
    <mergeCell ref="C3:C4"/>
    <mergeCell ref="D3:E3"/>
  </mergeCells>
  <printOptions horizontalCentered="1"/>
  <pageMargins left="0" right="0" top="0.3937007874015748" bottom="0" header="0" footer="0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P144"/>
  <sheetViews>
    <sheetView tabSelected="1" view="pageBreakPreview" zoomScale="73" zoomScaleNormal="75" zoomScaleSheetLayoutView="73" zoomScalePageLayoutView="0" workbookViewId="0" topLeftCell="A1">
      <pane xSplit="1" ySplit="8" topLeftCell="B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B18" sqref="B18"/>
    </sheetView>
  </sheetViews>
  <sheetFormatPr defaultColWidth="9.140625" defaultRowHeight="15"/>
  <cols>
    <col min="1" max="1" width="26.140625" style="61" customWidth="1"/>
    <col min="2" max="8" width="9.421875" style="61" customWidth="1"/>
    <col min="9" max="9" width="7.8515625" style="61" customWidth="1"/>
    <col min="10" max="11" width="8.28125" style="61" customWidth="1"/>
    <col min="12" max="20" width="9.421875" style="61" customWidth="1"/>
    <col min="21" max="22" width="7.8515625" style="61" customWidth="1"/>
    <col min="23" max="23" width="8.28125" style="61" customWidth="1"/>
    <col min="24" max="24" width="7.140625" style="61" customWidth="1"/>
    <col min="25" max="25" width="10.00390625" style="61" customWidth="1"/>
    <col min="26" max="26" width="10.28125" style="61" customWidth="1"/>
    <col min="27" max="27" width="9.421875" style="61" customWidth="1"/>
    <col min="28" max="28" width="8.421875" style="61" customWidth="1"/>
    <col min="29" max="32" width="9.421875" style="61" customWidth="1"/>
    <col min="33" max="34" width="8.57421875" style="61" customWidth="1"/>
    <col min="35" max="35" width="9.7109375" style="61" customWidth="1"/>
    <col min="36" max="36" width="8.28125" style="61" customWidth="1"/>
    <col min="37" max="38" width="8.7109375" style="61" customWidth="1"/>
    <col min="39" max="40" width="9.421875" style="61" customWidth="1"/>
    <col min="41" max="42" width="8.140625" style="61" customWidth="1"/>
    <col min="43" max="43" width="8.28125" style="61" customWidth="1"/>
    <col min="44" max="44" width="7.140625" style="61" customWidth="1"/>
    <col min="45" max="47" width="9.421875" style="61" customWidth="1"/>
    <col min="48" max="48" width="8.7109375" style="61" customWidth="1"/>
    <col min="49" max="50" width="9.421875" style="61" customWidth="1"/>
    <col min="51" max="51" width="7.421875" style="61" customWidth="1"/>
    <col min="52" max="54" width="9.421875" style="61" customWidth="1"/>
    <col min="55" max="56" width="8.28125" style="61" customWidth="1"/>
    <col min="57" max="58" width="9.421875" style="61" customWidth="1"/>
    <col min="59" max="59" width="8.140625" style="61" customWidth="1"/>
    <col min="60" max="61" width="8.7109375" style="61" customWidth="1"/>
    <col min="62" max="62" width="9.421875" style="61" customWidth="1"/>
    <col min="63" max="63" width="7.7109375" style="61" customWidth="1"/>
    <col min="64" max="64" width="8.7109375" style="61" customWidth="1"/>
    <col min="65" max="68" width="9.140625" style="61" customWidth="1"/>
    <col min="69" max="16384" width="9.140625" style="10" customWidth="1"/>
  </cols>
  <sheetData>
    <row r="1" spans="1:64" ht="21.75" customHeight="1">
      <c r="A1" s="60"/>
      <c r="B1" s="408" t="s">
        <v>100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4"/>
      <c r="AP1" s="104"/>
      <c r="AQ1" s="104"/>
      <c r="AR1" s="104"/>
      <c r="AS1" s="104"/>
      <c r="AT1" s="104"/>
      <c r="AU1" s="104"/>
      <c r="AW1" s="105"/>
      <c r="AY1" s="105"/>
      <c r="AZ1" s="105"/>
      <c r="BB1" s="106"/>
      <c r="BG1" s="106"/>
      <c r="BH1" s="106"/>
      <c r="BL1" s="106"/>
    </row>
    <row r="2" spans="1:68" ht="21.75" customHeight="1" thickBot="1">
      <c r="A2" s="62"/>
      <c r="B2" s="409" t="s">
        <v>140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8"/>
      <c r="AL2" s="107"/>
      <c r="AM2" s="275"/>
      <c r="AN2" s="276" t="s">
        <v>8</v>
      </c>
      <c r="AO2" s="109"/>
      <c r="AP2" s="109"/>
      <c r="AS2" s="109"/>
      <c r="AT2" s="109"/>
      <c r="AU2" s="109"/>
      <c r="AV2" s="109"/>
      <c r="AW2" s="63"/>
      <c r="AX2" s="63"/>
      <c r="AY2" s="63"/>
      <c r="AZ2" s="63"/>
      <c r="BB2" s="378" t="s">
        <v>134</v>
      </c>
      <c r="BC2" s="378"/>
      <c r="BD2" s="378"/>
      <c r="BE2" s="106"/>
      <c r="BN2" s="378" t="s">
        <v>134</v>
      </c>
      <c r="BO2" s="378"/>
      <c r="BP2" s="378"/>
    </row>
    <row r="3" spans="1:68" s="278" customFormat="1" ht="15.75" customHeight="1">
      <c r="A3" s="393"/>
      <c r="B3" s="396" t="s">
        <v>9</v>
      </c>
      <c r="C3" s="379"/>
      <c r="D3" s="379"/>
      <c r="E3" s="379"/>
      <c r="F3" s="364" t="s">
        <v>10</v>
      </c>
      <c r="G3" s="400"/>
      <c r="H3" s="400"/>
      <c r="I3" s="401"/>
      <c r="J3" s="364" t="s">
        <v>11</v>
      </c>
      <c r="K3" s="400"/>
      <c r="L3" s="400"/>
      <c r="M3" s="401"/>
      <c r="N3" s="364" t="s">
        <v>104</v>
      </c>
      <c r="O3" s="400"/>
      <c r="P3" s="400"/>
      <c r="Q3" s="401"/>
      <c r="R3" s="364" t="s">
        <v>154</v>
      </c>
      <c r="S3" s="365"/>
      <c r="T3" s="366"/>
      <c r="U3" s="379" t="s">
        <v>12</v>
      </c>
      <c r="V3" s="379"/>
      <c r="W3" s="379"/>
      <c r="X3" s="379"/>
      <c r="Y3" s="379" t="s">
        <v>103</v>
      </c>
      <c r="Z3" s="379"/>
      <c r="AA3" s="379"/>
      <c r="AB3" s="379"/>
      <c r="AC3" s="379" t="s">
        <v>13</v>
      </c>
      <c r="AD3" s="379"/>
      <c r="AE3" s="379"/>
      <c r="AF3" s="379"/>
      <c r="AG3" s="379" t="s">
        <v>14</v>
      </c>
      <c r="AH3" s="379"/>
      <c r="AI3" s="379"/>
      <c r="AJ3" s="379"/>
      <c r="AK3" s="379" t="s">
        <v>15</v>
      </c>
      <c r="AL3" s="379"/>
      <c r="AM3" s="379"/>
      <c r="AN3" s="379"/>
      <c r="AO3" s="387" t="s">
        <v>16</v>
      </c>
      <c r="AP3" s="387"/>
      <c r="AQ3" s="387"/>
      <c r="AR3" s="387"/>
      <c r="AS3" s="379" t="s">
        <v>17</v>
      </c>
      <c r="AT3" s="379"/>
      <c r="AU3" s="379"/>
      <c r="AV3" s="379"/>
      <c r="AW3" s="379" t="s">
        <v>18</v>
      </c>
      <c r="AX3" s="379"/>
      <c r="AY3" s="379"/>
      <c r="AZ3" s="379"/>
      <c r="BA3" s="379" t="s">
        <v>19</v>
      </c>
      <c r="BB3" s="379"/>
      <c r="BC3" s="379"/>
      <c r="BD3" s="379"/>
      <c r="BE3" s="379" t="s">
        <v>141</v>
      </c>
      <c r="BF3" s="379"/>
      <c r="BG3" s="379"/>
      <c r="BH3" s="379" t="s">
        <v>132</v>
      </c>
      <c r="BI3" s="380"/>
      <c r="BJ3" s="380"/>
      <c r="BK3" s="380"/>
      <c r="BL3" s="380"/>
      <c r="BM3" s="382" t="s">
        <v>133</v>
      </c>
      <c r="BN3" s="382"/>
      <c r="BO3" s="382"/>
      <c r="BP3" s="383"/>
    </row>
    <row r="4" spans="1:68" s="278" customFormat="1" ht="38.25" customHeight="1">
      <c r="A4" s="394"/>
      <c r="B4" s="397"/>
      <c r="C4" s="386"/>
      <c r="D4" s="386"/>
      <c r="E4" s="386"/>
      <c r="F4" s="402"/>
      <c r="G4" s="403"/>
      <c r="H4" s="403"/>
      <c r="I4" s="404"/>
      <c r="J4" s="402"/>
      <c r="K4" s="403"/>
      <c r="L4" s="403"/>
      <c r="M4" s="404"/>
      <c r="N4" s="402"/>
      <c r="O4" s="403"/>
      <c r="P4" s="403"/>
      <c r="Q4" s="404"/>
      <c r="R4" s="367"/>
      <c r="S4" s="368"/>
      <c r="T4" s="369"/>
      <c r="U4" s="386"/>
      <c r="V4" s="386"/>
      <c r="W4" s="386"/>
      <c r="X4" s="386"/>
      <c r="Y4" s="386"/>
      <c r="Z4" s="386"/>
      <c r="AA4" s="386"/>
      <c r="AB4" s="386"/>
      <c r="AC4" s="386" t="s">
        <v>152</v>
      </c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8"/>
      <c r="AP4" s="388"/>
      <c r="AQ4" s="388"/>
      <c r="AR4" s="388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381"/>
      <c r="BI4" s="381"/>
      <c r="BJ4" s="381"/>
      <c r="BK4" s="381"/>
      <c r="BL4" s="381"/>
      <c r="BM4" s="384"/>
      <c r="BN4" s="384"/>
      <c r="BO4" s="384"/>
      <c r="BP4" s="385"/>
    </row>
    <row r="5" spans="1:68" s="278" customFormat="1" ht="34.5" customHeight="1">
      <c r="A5" s="394"/>
      <c r="B5" s="398"/>
      <c r="C5" s="399"/>
      <c r="D5" s="399"/>
      <c r="E5" s="399"/>
      <c r="F5" s="402"/>
      <c r="G5" s="403"/>
      <c r="H5" s="403"/>
      <c r="I5" s="404"/>
      <c r="J5" s="405"/>
      <c r="K5" s="406"/>
      <c r="L5" s="406"/>
      <c r="M5" s="407"/>
      <c r="N5" s="405"/>
      <c r="O5" s="406"/>
      <c r="P5" s="406"/>
      <c r="Q5" s="407"/>
      <c r="R5" s="370"/>
      <c r="S5" s="371"/>
      <c r="T5" s="372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8"/>
      <c r="AP5" s="388"/>
      <c r="AQ5" s="388"/>
      <c r="AR5" s="388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76" t="s">
        <v>131</v>
      </c>
      <c r="BI5" s="376"/>
      <c r="BJ5" s="376"/>
      <c r="BK5" s="376"/>
      <c r="BL5" s="285" t="s">
        <v>139</v>
      </c>
      <c r="BM5" s="384"/>
      <c r="BN5" s="384"/>
      <c r="BO5" s="384"/>
      <c r="BP5" s="385"/>
    </row>
    <row r="6" spans="1:68" s="278" customFormat="1" ht="45" customHeight="1">
      <c r="A6" s="394"/>
      <c r="B6" s="389">
        <v>2018</v>
      </c>
      <c r="C6" s="389">
        <v>2019</v>
      </c>
      <c r="D6" s="376" t="s">
        <v>20</v>
      </c>
      <c r="E6" s="376"/>
      <c r="F6" s="389">
        <v>2018</v>
      </c>
      <c r="G6" s="389">
        <v>2019</v>
      </c>
      <c r="H6" s="376" t="s">
        <v>20</v>
      </c>
      <c r="I6" s="376"/>
      <c r="J6" s="389">
        <v>2018</v>
      </c>
      <c r="K6" s="389">
        <v>2019</v>
      </c>
      <c r="L6" s="391" t="s">
        <v>20</v>
      </c>
      <c r="M6" s="392"/>
      <c r="N6" s="389">
        <v>2018</v>
      </c>
      <c r="O6" s="389">
        <v>2019</v>
      </c>
      <c r="P6" s="376" t="s">
        <v>20</v>
      </c>
      <c r="Q6" s="376"/>
      <c r="R6" s="373">
        <v>2018</v>
      </c>
      <c r="S6" s="374">
        <v>2019</v>
      </c>
      <c r="T6" s="374" t="s">
        <v>155</v>
      </c>
      <c r="U6" s="376">
        <v>2018</v>
      </c>
      <c r="V6" s="376">
        <v>2019</v>
      </c>
      <c r="W6" s="376" t="s">
        <v>20</v>
      </c>
      <c r="X6" s="376"/>
      <c r="Y6" s="376">
        <v>2018</v>
      </c>
      <c r="Z6" s="376">
        <v>2019</v>
      </c>
      <c r="AA6" s="376" t="s">
        <v>20</v>
      </c>
      <c r="AB6" s="376"/>
      <c r="AC6" s="376">
        <v>2018</v>
      </c>
      <c r="AD6" s="376">
        <v>2019</v>
      </c>
      <c r="AE6" s="376" t="s">
        <v>20</v>
      </c>
      <c r="AF6" s="376"/>
      <c r="AG6" s="376">
        <v>2018</v>
      </c>
      <c r="AH6" s="376">
        <v>2019</v>
      </c>
      <c r="AI6" s="376" t="s">
        <v>20</v>
      </c>
      <c r="AJ6" s="376"/>
      <c r="AK6" s="376">
        <v>2018</v>
      </c>
      <c r="AL6" s="376">
        <v>2019</v>
      </c>
      <c r="AM6" s="376" t="s">
        <v>20</v>
      </c>
      <c r="AN6" s="376"/>
      <c r="AO6" s="376">
        <v>2018</v>
      </c>
      <c r="AP6" s="376">
        <v>2019</v>
      </c>
      <c r="AQ6" s="376" t="s">
        <v>20</v>
      </c>
      <c r="AR6" s="376"/>
      <c r="AS6" s="376" t="s">
        <v>21</v>
      </c>
      <c r="AT6" s="376"/>
      <c r="AU6" s="376" t="s">
        <v>20</v>
      </c>
      <c r="AV6" s="376"/>
      <c r="AW6" s="376">
        <v>2018</v>
      </c>
      <c r="AX6" s="376">
        <v>2019</v>
      </c>
      <c r="AY6" s="376" t="s">
        <v>20</v>
      </c>
      <c r="AZ6" s="376"/>
      <c r="BA6" s="376">
        <v>2018</v>
      </c>
      <c r="BB6" s="376">
        <v>2019</v>
      </c>
      <c r="BC6" s="376" t="s">
        <v>20</v>
      </c>
      <c r="BD6" s="376"/>
      <c r="BE6" s="376">
        <v>2018</v>
      </c>
      <c r="BF6" s="376">
        <v>2019</v>
      </c>
      <c r="BG6" s="386" t="s">
        <v>22</v>
      </c>
      <c r="BH6" s="376">
        <v>2018</v>
      </c>
      <c r="BI6" s="376">
        <v>2019</v>
      </c>
      <c r="BJ6" s="376" t="s">
        <v>20</v>
      </c>
      <c r="BK6" s="376"/>
      <c r="BL6" s="376">
        <v>2019</v>
      </c>
      <c r="BM6" s="376">
        <v>2018</v>
      </c>
      <c r="BN6" s="376">
        <v>2019</v>
      </c>
      <c r="BO6" s="376" t="s">
        <v>20</v>
      </c>
      <c r="BP6" s="377"/>
    </row>
    <row r="7" spans="1:68" s="280" customFormat="1" ht="18" customHeight="1">
      <c r="A7" s="395"/>
      <c r="B7" s="390"/>
      <c r="C7" s="390"/>
      <c r="D7" s="277" t="s">
        <v>3</v>
      </c>
      <c r="E7" s="277" t="s">
        <v>22</v>
      </c>
      <c r="F7" s="390"/>
      <c r="G7" s="390"/>
      <c r="H7" s="277" t="s">
        <v>3</v>
      </c>
      <c r="I7" s="277" t="s">
        <v>22</v>
      </c>
      <c r="J7" s="390"/>
      <c r="K7" s="390"/>
      <c r="L7" s="277" t="s">
        <v>3</v>
      </c>
      <c r="M7" s="277" t="s">
        <v>22</v>
      </c>
      <c r="N7" s="390"/>
      <c r="O7" s="390"/>
      <c r="P7" s="277" t="s">
        <v>3</v>
      </c>
      <c r="Q7" s="277" t="s">
        <v>22</v>
      </c>
      <c r="R7" s="373"/>
      <c r="S7" s="375"/>
      <c r="T7" s="375"/>
      <c r="U7" s="376"/>
      <c r="V7" s="376"/>
      <c r="W7" s="277" t="s">
        <v>3</v>
      </c>
      <c r="X7" s="277" t="s">
        <v>22</v>
      </c>
      <c r="Y7" s="376"/>
      <c r="Z7" s="376"/>
      <c r="AA7" s="277" t="s">
        <v>3</v>
      </c>
      <c r="AB7" s="277" t="s">
        <v>22</v>
      </c>
      <c r="AC7" s="376"/>
      <c r="AD7" s="376"/>
      <c r="AE7" s="277" t="s">
        <v>3</v>
      </c>
      <c r="AF7" s="277" t="s">
        <v>22</v>
      </c>
      <c r="AG7" s="376"/>
      <c r="AH7" s="376"/>
      <c r="AI7" s="277" t="s">
        <v>3</v>
      </c>
      <c r="AJ7" s="277" t="s">
        <v>22</v>
      </c>
      <c r="AK7" s="376"/>
      <c r="AL7" s="376"/>
      <c r="AM7" s="277" t="s">
        <v>3</v>
      </c>
      <c r="AN7" s="277" t="s">
        <v>22</v>
      </c>
      <c r="AO7" s="376"/>
      <c r="AP7" s="376"/>
      <c r="AQ7" s="277" t="s">
        <v>3</v>
      </c>
      <c r="AR7" s="277" t="s">
        <v>22</v>
      </c>
      <c r="AS7" s="277">
        <v>2018</v>
      </c>
      <c r="AT7" s="277">
        <v>2019</v>
      </c>
      <c r="AU7" s="277" t="s">
        <v>3</v>
      </c>
      <c r="AV7" s="277" t="s">
        <v>22</v>
      </c>
      <c r="AW7" s="376"/>
      <c r="AX7" s="376"/>
      <c r="AY7" s="277" t="s">
        <v>3</v>
      </c>
      <c r="AZ7" s="277" t="s">
        <v>22</v>
      </c>
      <c r="BA7" s="376"/>
      <c r="BB7" s="376"/>
      <c r="BC7" s="277" t="s">
        <v>3</v>
      </c>
      <c r="BD7" s="277" t="s">
        <v>22</v>
      </c>
      <c r="BE7" s="376"/>
      <c r="BF7" s="376"/>
      <c r="BG7" s="386"/>
      <c r="BH7" s="376"/>
      <c r="BI7" s="376"/>
      <c r="BJ7" s="277" t="s">
        <v>3</v>
      </c>
      <c r="BK7" s="277" t="s">
        <v>22</v>
      </c>
      <c r="BL7" s="376"/>
      <c r="BM7" s="376"/>
      <c r="BN7" s="376"/>
      <c r="BO7" s="277" t="s">
        <v>3</v>
      </c>
      <c r="BP7" s="279" t="s">
        <v>22</v>
      </c>
    </row>
    <row r="8" spans="1:68" s="280" customFormat="1" ht="16.5" customHeight="1" thickBot="1">
      <c r="A8" s="281" t="s">
        <v>23</v>
      </c>
      <c r="B8" s="282">
        <v>1</v>
      </c>
      <c r="C8" s="283">
        <v>2</v>
      </c>
      <c r="D8" s="283">
        <v>3</v>
      </c>
      <c r="E8" s="283">
        <v>4</v>
      </c>
      <c r="F8" s="284">
        <v>5</v>
      </c>
      <c r="G8" s="283">
        <v>6</v>
      </c>
      <c r="H8" s="283">
        <v>7</v>
      </c>
      <c r="I8" s="283">
        <v>8</v>
      </c>
      <c r="J8" s="284">
        <v>9</v>
      </c>
      <c r="K8" s="283">
        <v>10</v>
      </c>
      <c r="L8" s="283">
        <v>11</v>
      </c>
      <c r="M8" s="283">
        <v>12</v>
      </c>
      <c r="N8" s="284">
        <v>13</v>
      </c>
      <c r="O8" s="283">
        <v>14</v>
      </c>
      <c r="P8" s="283">
        <v>15</v>
      </c>
      <c r="Q8" s="283">
        <v>16</v>
      </c>
      <c r="R8" s="284">
        <v>17</v>
      </c>
      <c r="S8" s="284">
        <v>18</v>
      </c>
      <c r="T8" s="284">
        <v>19</v>
      </c>
      <c r="U8" s="288">
        <v>20</v>
      </c>
      <c r="V8" s="288">
        <v>21</v>
      </c>
      <c r="W8" s="288">
        <v>22</v>
      </c>
      <c r="X8" s="288">
        <v>23</v>
      </c>
      <c r="Y8" s="288">
        <v>24</v>
      </c>
      <c r="Z8" s="288">
        <v>25</v>
      </c>
      <c r="AA8" s="288">
        <v>26</v>
      </c>
      <c r="AB8" s="288">
        <v>27</v>
      </c>
      <c r="AC8" s="288">
        <v>28</v>
      </c>
      <c r="AD8" s="288">
        <v>29</v>
      </c>
      <c r="AE8" s="288">
        <v>30</v>
      </c>
      <c r="AF8" s="288">
        <v>31</v>
      </c>
      <c r="AG8" s="288">
        <v>32</v>
      </c>
      <c r="AH8" s="288">
        <v>33</v>
      </c>
      <c r="AI8" s="288">
        <v>34</v>
      </c>
      <c r="AJ8" s="288">
        <v>35</v>
      </c>
      <c r="AK8" s="288">
        <v>36</v>
      </c>
      <c r="AL8" s="288">
        <v>37</v>
      </c>
      <c r="AM8" s="288">
        <v>38</v>
      </c>
      <c r="AN8" s="288">
        <v>39</v>
      </c>
      <c r="AO8" s="288">
        <v>40</v>
      </c>
      <c r="AP8" s="288">
        <v>41</v>
      </c>
      <c r="AQ8" s="288">
        <v>42</v>
      </c>
      <c r="AR8" s="288">
        <v>43</v>
      </c>
      <c r="AS8" s="288">
        <v>44</v>
      </c>
      <c r="AT8" s="288">
        <v>45</v>
      </c>
      <c r="AU8" s="288">
        <v>46</v>
      </c>
      <c r="AV8" s="288">
        <v>47</v>
      </c>
      <c r="AW8" s="288">
        <v>48</v>
      </c>
      <c r="AX8" s="288">
        <v>49</v>
      </c>
      <c r="AY8" s="288">
        <v>50</v>
      </c>
      <c r="AZ8" s="288">
        <v>51</v>
      </c>
      <c r="BA8" s="288">
        <v>52</v>
      </c>
      <c r="BB8" s="288">
        <v>53</v>
      </c>
      <c r="BC8" s="288">
        <v>54</v>
      </c>
      <c r="BD8" s="288">
        <v>55</v>
      </c>
      <c r="BE8" s="288">
        <v>56</v>
      </c>
      <c r="BF8" s="288">
        <v>57</v>
      </c>
      <c r="BG8" s="288">
        <v>58</v>
      </c>
      <c r="BH8" s="288">
        <v>59</v>
      </c>
      <c r="BI8" s="288">
        <v>60</v>
      </c>
      <c r="BJ8" s="288">
        <v>61</v>
      </c>
      <c r="BK8" s="288">
        <v>62</v>
      </c>
      <c r="BL8" s="288">
        <v>63</v>
      </c>
      <c r="BM8" s="288">
        <v>64</v>
      </c>
      <c r="BN8" s="288">
        <v>65</v>
      </c>
      <c r="BO8" s="288">
        <v>66</v>
      </c>
      <c r="BP8" s="294">
        <v>67</v>
      </c>
    </row>
    <row r="9" spans="1:68" s="221" customFormat="1" ht="22.5" customHeight="1" thickBot="1">
      <c r="A9" s="222" t="s">
        <v>74</v>
      </c>
      <c r="B9" s="267">
        <v>14659</v>
      </c>
      <c r="C9" s="268">
        <v>13267</v>
      </c>
      <c r="D9" s="269">
        <v>90.50412715737772</v>
      </c>
      <c r="E9" s="268">
        <v>-1392</v>
      </c>
      <c r="F9" s="268">
        <v>2899</v>
      </c>
      <c r="G9" s="268">
        <v>2444</v>
      </c>
      <c r="H9" s="269">
        <v>84.30493273542601</v>
      </c>
      <c r="I9" s="268">
        <v>-455</v>
      </c>
      <c r="J9" s="268">
        <v>1714</v>
      </c>
      <c r="K9" s="268">
        <v>1919</v>
      </c>
      <c r="L9" s="269">
        <v>111.9603267211202</v>
      </c>
      <c r="M9" s="268">
        <v>205</v>
      </c>
      <c r="N9" s="268">
        <v>461</v>
      </c>
      <c r="O9" s="268">
        <v>825</v>
      </c>
      <c r="P9" s="270">
        <v>178.9587852494577</v>
      </c>
      <c r="Q9" s="271">
        <v>364</v>
      </c>
      <c r="R9" s="270">
        <v>26.9</v>
      </c>
      <c r="S9" s="270">
        <v>43</v>
      </c>
      <c r="T9" s="270">
        <v>16.1</v>
      </c>
      <c r="U9" s="268">
        <v>1201</v>
      </c>
      <c r="V9" s="268">
        <v>1252</v>
      </c>
      <c r="W9" s="270">
        <v>104.24646128226478</v>
      </c>
      <c r="X9" s="268">
        <v>51</v>
      </c>
      <c r="Y9" s="268">
        <v>14955</v>
      </c>
      <c r="Z9" s="268">
        <v>16940</v>
      </c>
      <c r="AA9" s="269">
        <f aca="true" t="shared" si="0" ref="AA9:AA33">Z9/Y9*100</f>
        <v>113.27315279170847</v>
      </c>
      <c r="AB9" s="268">
        <f aca="true" t="shared" si="1" ref="AB9:AB33">Z9-Y9</f>
        <v>1985</v>
      </c>
      <c r="AC9" s="268">
        <v>11152</v>
      </c>
      <c r="AD9" s="268">
        <v>9854</v>
      </c>
      <c r="AE9" s="269">
        <f aca="true" t="shared" si="2" ref="AE9:AE33">AD9/AC9*100</f>
        <v>88.36083213773314</v>
      </c>
      <c r="AF9" s="268">
        <f aca="true" t="shared" si="3" ref="AF9:AF33">AD9-AC9</f>
        <v>-1298</v>
      </c>
      <c r="AG9" s="268">
        <v>1309</v>
      </c>
      <c r="AH9" s="268">
        <v>3790</v>
      </c>
      <c r="AI9" s="269">
        <f aca="true" t="shared" si="4" ref="AI9:AI32">AH9/AG9*100</f>
        <v>289.5339954163484</v>
      </c>
      <c r="AJ9" s="268">
        <f aca="true" t="shared" si="5" ref="AJ9:AJ33">AH9-AG9</f>
        <v>2481</v>
      </c>
      <c r="AK9" s="268">
        <v>1221</v>
      </c>
      <c r="AL9" s="268">
        <v>979</v>
      </c>
      <c r="AM9" s="269">
        <v>80.18018018018019</v>
      </c>
      <c r="AN9" s="272">
        <v>-242</v>
      </c>
      <c r="AO9" s="273">
        <v>1454</v>
      </c>
      <c r="AP9" s="273">
        <v>1509</v>
      </c>
      <c r="AQ9" s="270">
        <v>103.8</v>
      </c>
      <c r="AR9" s="268">
        <v>55</v>
      </c>
      <c r="AS9" s="268">
        <v>3494</v>
      </c>
      <c r="AT9" s="268">
        <v>3559</v>
      </c>
      <c r="AU9" s="270">
        <v>101.9</v>
      </c>
      <c r="AV9" s="268">
        <v>65</v>
      </c>
      <c r="AW9" s="268">
        <v>12439</v>
      </c>
      <c r="AX9" s="268">
        <v>11031</v>
      </c>
      <c r="AY9" s="270">
        <v>88.6807621191414</v>
      </c>
      <c r="AZ9" s="268">
        <v>-1408</v>
      </c>
      <c r="BA9" s="268">
        <v>9401</v>
      </c>
      <c r="BB9" s="268">
        <v>8311</v>
      </c>
      <c r="BC9" s="270">
        <v>88.4054887777896</v>
      </c>
      <c r="BD9" s="268">
        <v>-1090</v>
      </c>
      <c r="BE9" s="268">
        <v>2512.33</v>
      </c>
      <c r="BF9" s="268">
        <v>3115.06</v>
      </c>
      <c r="BG9" s="268">
        <f>BF9-BE9</f>
        <v>602.73</v>
      </c>
      <c r="BH9" s="268">
        <v>1514</v>
      </c>
      <c r="BI9" s="268">
        <v>1482</v>
      </c>
      <c r="BJ9" s="270">
        <v>97.88639365918098</v>
      </c>
      <c r="BK9" s="268">
        <v>-32</v>
      </c>
      <c r="BL9" s="268">
        <v>1095</v>
      </c>
      <c r="BM9" s="268">
        <v>4682.55</v>
      </c>
      <c r="BN9" s="268">
        <v>6019.75</v>
      </c>
      <c r="BO9" s="270">
        <v>128.6</v>
      </c>
      <c r="BP9" s="274">
        <v>1337.1999999999998</v>
      </c>
    </row>
    <row r="10" spans="1:68" ht="21.75" customHeight="1">
      <c r="A10" s="216" t="s">
        <v>75</v>
      </c>
      <c r="B10" s="191">
        <v>67</v>
      </c>
      <c r="C10" s="110">
        <v>38</v>
      </c>
      <c r="D10" s="202">
        <v>56.71641791044776</v>
      </c>
      <c r="E10" s="234">
        <v>-29</v>
      </c>
      <c r="F10" s="110">
        <v>22</v>
      </c>
      <c r="G10" s="110">
        <v>0</v>
      </c>
      <c r="H10" s="202">
        <v>0</v>
      </c>
      <c r="I10" s="140">
        <v>-22</v>
      </c>
      <c r="J10" s="110">
        <v>20</v>
      </c>
      <c r="K10" s="110">
        <v>9</v>
      </c>
      <c r="L10" s="202">
        <v>45</v>
      </c>
      <c r="M10" s="140">
        <v>-11</v>
      </c>
      <c r="N10" s="110">
        <v>1</v>
      </c>
      <c r="O10" s="110">
        <v>4</v>
      </c>
      <c r="P10" s="190">
        <v>400</v>
      </c>
      <c r="Q10" s="234">
        <v>3</v>
      </c>
      <c r="R10" s="190">
        <v>5</v>
      </c>
      <c r="S10" s="190">
        <v>44.4</v>
      </c>
      <c r="T10" s="190">
        <v>39.4</v>
      </c>
      <c r="U10" s="110">
        <v>21</v>
      </c>
      <c r="V10" s="235">
        <v>3</v>
      </c>
      <c r="W10" s="190">
        <v>14.285714285714285</v>
      </c>
      <c r="X10" s="140">
        <v>-18</v>
      </c>
      <c r="Y10" s="110">
        <v>161</v>
      </c>
      <c r="Z10" s="110">
        <v>62</v>
      </c>
      <c r="AA10" s="202">
        <f t="shared" si="0"/>
        <v>38.50931677018634</v>
      </c>
      <c r="AB10" s="140">
        <f t="shared" si="1"/>
        <v>-99</v>
      </c>
      <c r="AC10" s="110">
        <v>60</v>
      </c>
      <c r="AD10" s="110">
        <v>20</v>
      </c>
      <c r="AE10" s="202">
        <f t="shared" si="2"/>
        <v>33.33333333333333</v>
      </c>
      <c r="AF10" s="140">
        <f t="shared" si="3"/>
        <v>-40</v>
      </c>
      <c r="AG10" s="110">
        <v>92</v>
      </c>
      <c r="AH10" s="291">
        <v>18</v>
      </c>
      <c r="AI10" s="202">
        <f t="shared" si="4"/>
        <v>19.565217391304348</v>
      </c>
      <c r="AJ10" s="140">
        <f t="shared" si="5"/>
        <v>-74</v>
      </c>
      <c r="AK10" s="188">
        <v>7</v>
      </c>
      <c r="AL10" s="188">
        <v>2</v>
      </c>
      <c r="AM10" s="203">
        <v>28.57142857142857</v>
      </c>
      <c r="AN10" s="204">
        <v>-5</v>
      </c>
      <c r="AO10" s="189">
        <v>15</v>
      </c>
      <c r="AP10" s="189">
        <v>12</v>
      </c>
      <c r="AQ10" s="190">
        <v>80</v>
      </c>
      <c r="AR10" s="140">
        <v>-3</v>
      </c>
      <c r="AS10" s="292">
        <v>33</v>
      </c>
      <c r="AT10" s="110">
        <v>16</v>
      </c>
      <c r="AU10" s="190">
        <v>48.5</v>
      </c>
      <c r="AV10" s="140">
        <v>-17</v>
      </c>
      <c r="AW10" s="110">
        <v>46</v>
      </c>
      <c r="AX10" s="110">
        <v>0</v>
      </c>
      <c r="AY10" s="190">
        <v>0</v>
      </c>
      <c r="AZ10" s="140">
        <v>-46</v>
      </c>
      <c r="BA10" s="110">
        <v>33</v>
      </c>
      <c r="BB10" s="110">
        <v>0</v>
      </c>
      <c r="BC10" s="190">
        <v>0</v>
      </c>
      <c r="BD10" s="140">
        <v>-33</v>
      </c>
      <c r="BE10" s="215">
        <v>3978.787878787879</v>
      </c>
      <c r="BF10" s="110">
        <v>3200</v>
      </c>
      <c r="BG10" s="140">
        <f aca="true" t="shared" si="6" ref="BG10:BG33">BF10-BE10</f>
        <v>-778.787878787879</v>
      </c>
      <c r="BH10" s="110">
        <v>9</v>
      </c>
      <c r="BI10" s="110">
        <v>0</v>
      </c>
      <c r="BJ10" s="190">
        <v>0</v>
      </c>
      <c r="BK10" s="140">
        <v>-9</v>
      </c>
      <c r="BL10" s="110">
        <v>0</v>
      </c>
      <c r="BM10" s="110">
        <v>4369.22</v>
      </c>
      <c r="BN10" s="247">
        <v>0</v>
      </c>
      <c r="BO10" s="293">
        <v>0</v>
      </c>
      <c r="BP10" s="205">
        <v>-4369.22</v>
      </c>
    </row>
    <row r="11" spans="1:68" ht="21.75" customHeight="1">
      <c r="A11" s="217" t="s">
        <v>76</v>
      </c>
      <c r="B11" s="197">
        <v>180</v>
      </c>
      <c r="C11" s="111">
        <v>162</v>
      </c>
      <c r="D11" s="206">
        <v>90</v>
      </c>
      <c r="E11" s="236">
        <v>-18</v>
      </c>
      <c r="F11" s="111">
        <v>32</v>
      </c>
      <c r="G11" s="111">
        <v>31</v>
      </c>
      <c r="H11" s="206">
        <v>96.875</v>
      </c>
      <c r="I11" s="139">
        <v>-1</v>
      </c>
      <c r="J11" s="111">
        <v>20</v>
      </c>
      <c r="K11" s="111">
        <v>25</v>
      </c>
      <c r="L11" s="206">
        <v>125</v>
      </c>
      <c r="M11" s="139">
        <v>5</v>
      </c>
      <c r="N11" s="111">
        <v>7</v>
      </c>
      <c r="O11" s="111">
        <v>19</v>
      </c>
      <c r="P11" s="195">
        <v>271.42857142857144</v>
      </c>
      <c r="Q11" s="236">
        <v>12</v>
      </c>
      <c r="R11" s="195">
        <v>35</v>
      </c>
      <c r="S11" s="195">
        <v>76</v>
      </c>
      <c r="T11" s="195">
        <v>41</v>
      </c>
      <c r="U11" s="111">
        <v>17</v>
      </c>
      <c r="V11" s="237">
        <v>9</v>
      </c>
      <c r="W11" s="195">
        <v>52.94117647058824</v>
      </c>
      <c r="X11" s="139">
        <v>-8</v>
      </c>
      <c r="Y11" s="111">
        <v>223</v>
      </c>
      <c r="Z11" s="111">
        <v>217</v>
      </c>
      <c r="AA11" s="206">
        <f t="shared" si="0"/>
        <v>97.30941704035875</v>
      </c>
      <c r="AB11" s="139">
        <f t="shared" si="1"/>
        <v>-6</v>
      </c>
      <c r="AC11" s="111">
        <v>151</v>
      </c>
      <c r="AD11" s="111">
        <v>134</v>
      </c>
      <c r="AE11" s="206">
        <f t="shared" si="2"/>
        <v>88.74172185430463</v>
      </c>
      <c r="AF11" s="139">
        <f t="shared" si="3"/>
        <v>-17</v>
      </c>
      <c r="AG11" s="111">
        <v>38</v>
      </c>
      <c r="AH11" s="192">
        <v>40</v>
      </c>
      <c r="AI11" s="206">
        <f t="shared" si="4"/>
        <v>105.26315789473684</v>
      </c>
      <c r="AJ11" s="139">
        <f t="shared" si="5"/>
        <v>2</v>
      </c>
      <c r="AK11" s="193">
        <v>12</v>
      </c>
      <c r="AL11" s="193">
        <v>12</v>
      </c>
      <c r="AM11" s="207">
        <v>100</v>
      </c>
      <c r="AN11" s="208">
        <v>0</v>
      </c>
      <c r="AO11" s="194">
        <v>25</v>
      </c>
      <c r="AP11" s="194">
        <v>16</v>
      </c>
      <c r="AQ11" s="195">
        <v>64</v>
      </c>
      <c r="AR11" s="139">
        <v>-9</v>
      </c>
      <c r="AS11" s="289">
        <v>45</v>
      </c>
      <c r="AT11" s="111">
        <v>45</v>
      </c>
      <c r="AU11" s="195">
        <v>100</v>
      </c>
      <c r="AV11" s="139">
        <v>0</v>
      </c>
      <c r="AW11" s="111">
        <v>144</v>
      </c>
      <c r="AX11" s="111">
        <v>143</v>
      </c>
      <c r="AY11" s="195">
        <v>99.30555555555556</v>
      </c>
      <c r="AZ11" s="139">
        <v>-1</v>
      </c>
      <c r="BA11" s="111">
        <v>106</v>
      </c>
      <c r="BB11" s="111">
        <v>106</v>
      </c>
      <c r="BC11" s="195">
        <v>100</v>
      </c>
      <c r="BD11" s="139">
        <v>0</v>
      </c>
      <c r="BE11" s="196">
        <v>1880.6201550387598</v>
      </c>
      <c r="BF11" s="111">
        <v>2882.4561403508774</v>
      </c>
      <c r="BG11" s="139">
        <f t="shared" si="6"/>
        <v>1001.8359853121176</v>
      </c>
      <c r="BH11" s="111">
        <v>24</v>
      </c>
      <c r="BI11" s="111">
        <v>20</v>
      </c>
      <c r="BJ11" s="195">
        <v>83.33333333333334</v>
      </c>
      <c r="BK11" s="139">
        <v>-4</v>
      </c>
      <c r="BL11" s="111">
        <v>9</v>
      </c>
      <c r="BM11" s="111">
        <v>4031.25</v>
      </c>
      <c r="BN11" s="239">
        <v>5363.8</v>
      </c>
      <c r="BO11" s="290">
        <v>133.1</v>
      </c>
      <c r="BP11" s="209">
        <v>1332.5500000000002</v>
      </c>
    </row>
    <row r="12" spans="1:68" ht="21.75" customHeight="1">
      <c r="A12" s="217" t="s">
        <v>106</v>
      </c>
      <c r="B12" s="197">
        <v>951</v>
      </c>
      <c r="C12" s="111">
        <v>837</v>
      </c>
      <c r="D12" s="206">
        <v>88.01261829652996</v>
      </c>
      <c r="E12" s="236">
        <v>-114</v>
      </c>
      <c r="F12" s="111">
        <v>233</v>
      </c>
      <c r="G12" s="111">
        <v>181</v>
      </c>
      <c r="H12" s="206">
        <v>77.6824034334764</v>
      </c>
      <c r="I12" s="139">
        <v>-52</v>
      </c>
      <c r="J12" s="111">
        <v>151</v>
      </c>
      <c r="K12" s="111">
        <v>138</v>
      </c>
      <c r="L12" s="206">
        <v>91.3907284768212</v>
      </c>
      <c r="M12" s="139">
        <v>-13</v>
      </c>
      <c r="N12" s="111">
        <v>18</v>
      </c>
      <c r="O12" s="111">
        <v>73</v>
      </c>
      <c r="P12" s="195">
        <v>405.55555555555554</v>
      </c>
      <c r="Q12" s="236">
        <v>55</v>
      </c>
      <c r="R12" s="195">
        <v>11.9</v>
      </c>
      <c r="S12" s="195">
        <v>52.9</v>
      </c>
      <c r="T12" s="195">
        <v>41</v>
      </c>
      <c r="U12" s="111">
        <v>98</v>
      </c>
      <c r="V12" s="237">
        <v>59</v>
      </c>
      <c r="W12" s="195">
        <v>60.204081632653065</v>
      </c>
      <c r="X12" s="139">
        <v>-39</v>
      </c>
      <c r="Y12" s="111">
        <v>890</v>
      </c>
      <c r="Z12" s="111">
        <v>1119</v>
      </c>
      <c r="AA12" s="206">
        <f t="shared" si="0"/>
        <v>125.73033707865169</v>
      </c>
      <c r="AB12" s="139">
        <f t="shared" si="1"/>
        <v>229</v>
      </c>
      <c r="AC12" s="111">
        <v>733</v>
      </c>
      <c r="AD12" s="111">
        <v>620</v>
      </c>
      <c r="AE12" s="206">
        <f t="shared" si="2"/>
        <v>84.58390177353343</v>
      </c>
      <c r="AF12" s="139">
        <f t="shared" si="3"/>
        <v>-113</v>
      </c>
      <c r="AG12" s="111">
        <v>85</v>
      </c>
      <c r="AH12" s="192">
        <v>329</v>
      </c>
      <c r="AI12" s="206">
        <f t="shared" si="4"/>
        <v>387.05882352941177</v>
      </c>
      <c r="AJ12" s="139">
        <f t="shared" si="5"/>
        <v>244</v>
      </c>
      <c r="AK12" s="193">
        <v>39</v>
      </c>
      <c r="AL12" s="193">
        <v>45</v>
      </c>
      <c r="AM12" s="207">
        <v>115.38461538461537</v>
      </c>
      <c r="AN12" s="208">
        <v>6</v>
      </c>
      <c r="AO12" s="194">
        <v>118</v>
      </c>
      <c r="AP12" s="194">
        <v>123</v>
      </c>
      <c r="AQ12" s="195">
        <v>104.2</v>
      </c>
      <c r="AR12" s="139">
        <v>5</v>
      </c>
      <c r="AS12" s="289">
        <v>299</v>
      </c>
      <c r="AT12" s="111">
        <v>254</v>
      </c>
      <c r="AU12" s="195">
        <v>84.9</v>
      </c>
      <c r="AV12" s="139">
        <v>-45</v>
      </c>
      <c r="AW12" s="111">
        <v>762</v>
      </c>
      <c r="AX12" s="111">
        <v>717</v>
      </c>
      <c r="AY12" s="195">
        <v>94.09448818897637</v>
      </c>
      <c r="AZ12" s="139">
        <v>-45</v>
      </c>
      <c r="BA12" s="111">
        <v>562</v>
      </c>
      <c r="BB12" s="111">
        <v>539</v>
      </c>
      <c r="BC12" s="195">
        <v>95.90747330960853</v>
      </c>
      <c r="BD12" s="139">
        <v>-23</v>
      </c>
      <c r="BE12" s="196">
        <v>2643.7819420783644</v>
      </c>
      <c r="BF12" s="111">
        <v>3147.4074074074074</v>
      </c>
      <c r="BG12" s="139">
        <f t="shared" si="6"/>
        <v>503.625465329043</v>
      </c>
      <c r="BH12" s="111">
        <v>144</v>
      </c>
      <c r="BI12" s="111">
        <v>110</v>
      </c>
      <c r="BJ12" s="195">
        <v>76.38888888888889</v>
      </c>
      <c r="BK12" s="139">
        <v>-34</v>
      </c>
      <c r="BL12" s="111">
        <v>83</v>
      </c>
      <c r="BM12" s="111">
        <v>4243.38</v>
      </c>
      <c r="BN12" s="239">
        <v>5034.11</v>
      </c>
      <c r="BO12" s="290">
        <v>118.6</v>
      </c>
      <c r="BP12" s="209">
        <v>790.7299999999996</v>
      </c>
    </row>
    <row r="13" spans="1:68" s="61" customFormat="1" ht="21.75" customHeight="1">
      <c r="A13" s="217" t="s">
        <v>77</v>
      </c>
      <c r="B13" s="197">
        <v>56</v>
      </c>
      <c r="C13" s="111">
        <v>51</v>
      </c>
      <c r="D13" s="206">
        <v>91.07142857142857</v>
      </c>
      <c r="E13" s="236">
        <v>-5</v>
      </c>
      <c r="F13" s="111">
        <v>12</v>
      </c>
      <c r="G13" s="111">
        <v>1</v>
      </c>
      <c r="H13" s="206">
        <v>8.333333333333332</v>
      </c>
      <c r="I13" s="139">
        <v>-11</v>
      </c>
      <c r="J13" s="111">
        <v>3</v>
      </c>
      <c r="K13" s="111">
        <v>6</v>
      </c>
      <c r="L13" s="206">
        <v>200</v>
      </c>
      <c r="M13" s="139">
        <v>3</v>
      </c>
      <c r="N13" s="111">
        <v>0</v>
      </c>
      <c r="O13" s="111">
        <v>0</v>
      </c>
      <c r="P13" s="195"/>
      <c r="Q13" s="236">
        <v>0</v>
      </c>
      <c r="R13" s="195">
        <v>0</v>
      </c>
      <c r="S13" s="195">
        <v>0</v>
      </c>
      <c r="T13" s="195">
        <v>0</v>
      </c>
      <c r="U13" s="111">
        <v>3</v>
      </c>
      <c r="V13" s="237">
        <v>1</v>
      </c>
      <c r="W13" s="195">
        <v>33.33333333333333</v>
      </c>
      <c r="X13" s="139">
        <v>-2</v>
      </c>
      <c r="Y13" s="111">
        <v>75</v>
      </c>
      <c r="Z13" s="111">
        <v>44</v>
      </c>
      <c r="AA13" s="206">
        <f t="shared" si="0"/>
        <v>58.666666666666664</v>
      </c>
      <c r="AB13" s="139">
        <f t="shared" si="1"/>
        <v>-31</v>
      </c>
      <c r="AC13" s="111">
        <v>48</v>
      </c>
      <c r="AD13" s="111">
        <v>44</v>
      </c>
      <c r="AE13" s="206">
        <f t="shared" si="2"/>
        <v>91.66666666666666</v>
      </c>
      <c r="AF13" s="139">
        <f t="shared" si="3"/>
        <v>-4</v>
      </c>
      <c r="AG13" s="111">
        <v>6</v>
      </c>
      <c r="AH13" s="192">
        <v>0</v>
      </c>
      <c r="AI13" s="206">
        <f t="shared" si="4"/>
        <v>0</v>
      </c>
      <c r="AJ13" s="139">
        <f t="shared" si="5"/>
        <v>-6</v>
      </c>
      <c r="AK13" s="193">
        <v>6</v>
      </c>
      <c r="AL13" s="193">
        <v>10</v>
      </c>
      <c r="AM13" s="207">
        <v>166.66666666666669</v>
      </c>
      <c r="AN13" s="208">
        <v>4</v>
      </c>
      <c r="AO13" s="194">
        <v>3</v>
      </c>
      <c r="AP13" s="194">
        <v>6</v>
      </c>
      <c r="AQ13" s="195">
        <v>200</v>
      </c>
      <c r="AR13" s="139">
        <v>3</v>
      </c>
      <c r="AS13" s="289">
        <v>9</v>
      </c>
      <c r="AT13" s="111">
        <v>7</v>
      </c>
      <c r="AU13" s="195">
        <v>77.8</v>
      </c>
      <c r="AV13" s="139">
        <v>-2</v>
      </c>
      <c r="AW13" s="111">
        <v>47</v>
      </c>
      <c r="AX13" s="111">
        <v>0</v>
      </c>
      <c r="AY13" s="195">
        <v>0</v>
      </c>
      <c r="AZ13" s="139">
        <v>-47</v>
      </c>
      <c r="BA13" s="111">
        <v>36</v>
      </c>
      <c r="BB13" s="111">
        <v>0</v>
      </c>
      <c r="BC13" s="195">
        <v>0</v>
      </c>
      <c r="BD13" s="139">
        <v>-36</v>
      </c>
      <c r="BE13" s="196">
        <v>3841.176470588235</v>
      </c>
      <c r="BF13" s="111">
        <v>2839.1304347826085</v>
      </c>
      <c r="BG13" s="139">
        <f t="shared" si="6"/>
        <v>-1002.0460358056266</v>
      </c>
      <c r="BH13" s="111">
        <v>8</v>
      </c>
      <c r="BI13" s="111">
        <v>0</v>
      </c>
      <c r="BJ13" s="195">
        <v>0</v>
      </c>
      <c r="BK13" s="139">
        <v>-8</v>
      </c>
      <c r="BL13" s="111">
        <v>0</v>
      </c>
      <c r="BM13" s="111">
        <v>3599.13</v>
      </c>
      <c r="BN13" s="239">
        <v>0</v>
      </c>
      <c r="BO13" s="290">
        <v>0</v>
      </c>
      <c r="BP13" s="209">
        <v>-3599.13</v>
      </c>
    </row>
    <row r="14" spans="1:68" s="11" customFormat="1" ht="21.75" customHeight="1">
      <c r="A14" s="217" t="s">
        <v>78</v>
      </c>
      <c r="B14" s="197">
        <v>236</v>
      </c>
      <c r="C14" s="111">
        <v>170</v>
      </c>
      <c r="D14" s="206">
        <v>72.03389830508475</v>
      </c>
      <c r="E14" s="236">
        <v>-66</v>
      </c>
      <c r="F14" s="111">
        <v>77</v>
      </c>
      <c r="G14" s="111">
        <v>51</v>
      </c>
      <c r="H14" s="206">
        <v>66.23376623376623</v>
      </c>
      <c r="I14" s="139">
        <v>-26</v>
      </c>
      <c r="J14" s="111">
        <v>61</v>
      </c>
      <c r="K14" s="111">
        <v>63</v>
      </c>
      <c r="L14" s="206">
        <v>103.27868852459017</v>
      </c>
      <c r="M14" s="139">
        <v>2</v>
      </c>
      <c r="N14" s="111">
        <v>25</v>
      </c>
      <c r="O14" s="111">
        <v>43</v>
      </c>
      <c r="P14" s="195">
        <v>172</v>
      </c>
      <c r="Q14" s="236">
        <v>18</v>
      </c>
      <c r="R14" s="195">
        <v>41</v>
      </c>
      <c r="S14" s="195">
        <v>68.3</v>
      </c>
      <c r="T14" s="195">
        <v>27.299999999999997</v>
      </c>
      <c r="U14" s="111">
        <v>16</v>
      </c>
      <c r="V14" s="237">
        <v>27</v>
      </c>
      <c r="W14" s="195">
        <v>168.75</v>
      </c>
      <c r="X14" s="139">
        <v>11</v>
      </c>
      <c r="Y14" s="111">
        <v>295</v>
      </c>
      <c r="Z14" s="111">
        <v>421</v>
      </c>
      <c r="AA14" s="206">
        <f t="shared" si="0"/>
        <v>142.71186440677965</v>
      </c>
      <c r="AB14" s="139">
        <f t="shared" si="1"/>
        <v>126</v>
      </c>
      <c r="AC14" s="111">
        <v>201</v>
      </c>
      <c r="AD14" s="111">
        <v>146</v>
      </c>
      <c r="AE14" s="206">
        <f t="shared" si="2"/>
        <v>72.636815920398</v>
      </c>
      <c r="AF14" s="139">
        <f t="shared" si="3"/>
        <v>-55</v>
      </c>
      <c r="AG14" s="111">
        <v>21</v>
      </c>
      <c r="AH14" s="192">
        <v>136</v>
      </c>
      <c r="AI14" s="206">
        <f t="shared" si="4"/>
        <v>647.6190476190476</v>
      </c>
      <c r="AJ14" s="139">
        <f t="shared" si="5"/>
        <v>115</v>
      </c>
      <c r="AK14" s="193">
        <v>15</v>
      </c>
      <c r="AL14" s="193">
        <v>12</v>
      </c>
      <c r="AM14" s="207">
        <v>80</v>
      </c>
      <c r="AN14" s="208">
        <v>-3</v>
      </c>
      <c r="AO14" s="194">
        <v>46</v>
      </c>
      <c r="AP14" s="194">
        <v>45</v>
      </c>
      <c r="AQ14" s="195">
        <v>97.8</v>
      </c>
      <c r="AR14" s="139">
        <v>-1</v>
      </c>
      <c r="AS14" s="289">
        <v>114</v>
      </c>
      <c r="AT14" s="111">
        <v>142</v>
      </c>
      <c r="AU14" s="195">
        <v>124.6</v>
      </c>
      <c r="AV14" s="139">
        <v>28</v>
      </c>
      <c r="AW14" s="111">
        <v>177</v>
      </c>
      <c r="AX14" s="111">
        <v>128</v>
      </c>
      <c r="AY14" s="195">
        <v>72.31638418079096</v>
      </c>
      <c r="AZ14" s="139">
        <v>-49</v>
      </c>
      <c r="BA14" s="111">
        <v>111</v>
      </c>
      <c r="BB14" s="111">
        <v>73</v>
      </c>
      <c r="BC14" s="195">
        <v>65.76576576576578</v>
      </c>
      <c r="BD14" s="139">
        <v>-38</v>
      </c>
      <c r="BE14" s="196">
        <v>2655.045871559633</v>
      </c>
      <c r="BF14" s="111">
        <v>2874.1176470588234</v>
      </c>
      <c r="BG14" s="139">
        <f t="shared" si="6"/>
        <v>219.0717754991906</v>
      </c>
      <c r="BH14" s="111">
        <v>46</v>
      </c>
      <c r="BI14" s="111">
        <v>74</v>
      </c>
      <c r="BJ14" s="195">
        <v>160.8695652173913</v>
      </c>
      <c r="BK14" s="139">
        <v>28</v>
      </c>
      <c r="BL14" s="111">
        <v>40</v>
      </c>
      <c r="BM14" s="111">
        <v>4447.19</v>
      </c>
      <c r="BN14" s="239">
        <v>7199.89</v>
      </c>
      <c r="BO14" s="290">
        <v>161.9</v>
      </c>
      <c r="BP14" s="209">
        <v>2752.7000000000007</v>
      </c>
    </row>
    <row r="15" spans="1:68" s="11" customFormat="1" ht="21.75" customHeight="1">
      <c r="A15" s="217" t="s">
        <v>79</v>
      </c>
      <c r="B15" s="197">
        <v>352</v>
      </c>
      <c r="C15" s="111">
        <v>314</v>
      </c>
      <c r="D15" s="206">
        <v>89.20454545454545</v>
      </c>
      <c r="E15" s="236">
        <v>-38</v>
      </c>
      <c r="F15" s="111">
        <v>92</v>
      </c>
      <c r="G15" s="111">
        <v>52</v>
      </c>
      <c r="H15" s="206">
        <v>56.52173913043478</v>
      </c>
      <c r="I15" s="139">
        <v>-40</v>
      </c>
      <c r="J15" s="111">
        <v>66</v>
      </c>
      <c r="K15" s="111">
        <v>68</v>
      </c>
      <c r="L15" s="206">
        <v>103.03030303030303</v>
      </c>
      <c r="M15" s="139">
        <v>2</v>
      </c>
      <c r="N15" s="111">
        <v>19</v>
      </c>
      <c r="O15" s="111">
        <v>51</v>
      </c>
      <c r="P15" s="195">
        <v>268.42105263157896</v>
      </c>
      <c r="Q15" s="236">
        <v>32</v>
      </c>
      <c r="R15" s="195">
        <v>28.8</v>
      </c>
      <c r="S15" s="195">
        <v>75</v>
      </c>
      <c r="T15" s="195">
        <v>46.2</v>
      </c>
      <c r="U15" s="111">
        <v>18</v>
      </c>
      <c r="V15" s="237">
        <v>16</v>
      </c>
      <c r="W15" s="195">
        <v>88.88888888888889</v>
      </c>
      <c r="X15" s="139">
        <v>-2</v>
      </c>
      <c r="Y15" s="111">
        <v>557</v>
      </c>
      <c r="Z15" s="111">
        <v>515</v>
      </c>
      <c r="AA15" s="206">
        <f t="shared" si="0"/>
        <v>92.45960502692998</v>
      </c>
      <c r="AB15" s="139">
        <f t="shared" si="1"/>
        <v>-42</v>
      </c>
      <c r="AC15" s="111">
        <v>322</v>
      </c>
      <c r="AD15" s="111">
        <v>283</v>
      </c>
      <c r="AE15" s="206">
        <f t="shared" si="2"/>
        <v>87.88819875776397</v>
      </c>
      <c r="AF15" s="139">
        <f t="shared" si="3"/>
        <v>-39</v>
      </c>
      <c r="AG15" s="111">
        <v>107</v>
      </c>
      <c r="AH15" s="192">
        <v>101</v>
      </c>
      <c r="AI15" s="206">
        <f t="shared" si="4"/>
        <v>94.39252336448598</v>
      </c>
      <c r="AJ15" s="139">
        <f t="shared" si="5"/>
        <v>-6</v>
      </c>
      <c r="AK15" s="193">
        <v>24</v>
      </c>
      <c r="AL15" s="193">
        <v>0</v>
      </c>
      <c r="AM15" s="207">
        <v>0</v>
      </c>
      <c r="AN15" s="208">
        <v>-24</v>
      </c>
      <c r="AO15" s="194">
        <v>39</v>
      </c>
      <c r="AP15" s="194">
        <v>38</v>
      </c>
      <c r="AQ15" s="195">
        <v>97.4</v>
      </c>
      <c r="AR15" s="139">
        <v>-1</v>
      </c>
      <c r="AS15" s="289">
        <v>104</v>
      </c>
      <c r="AT15" s="111">
        <v>89</v>
      </c>
      <c r="AU15" s="195">
        <v>85.6</v>
      </c>
      <c r="AV15" s="139">
        <v>-15</v>
      </c>
      <c r="AW15" s="111">
        <v>289</v>
      </c>
      <c r="AX15" s="111">
        <v>268</v>
      </c>
      <c r="AY15" s="195">
        <v>92.73356401384083</v>
      </c>
      <c r="AZ15" s="139">
        <v>-21</v>
      </c>
      <c r="BA15" s="111">
        <v>214</v>
      </c>
      <c r="BB15" s="111">
        <v>229</v>
      </c>
      <c r="BC15" s="195">
        <v>107.00934579439252</v>
      </c>
      <c r="BD15" s="139">
        <v>15</v>
      </c>
      <c r="BE15" s="196">
        <v>2581.5668202764978</v>
      </c>
      <c r="BF15" s="111">
        <v>2957.9591836734694</v>
      </c>
      <c r="BG15" s="139">
        <f t="shared" si="6"/>
        <v>376.39236339697163</v>
      </c>
      <c r="BH15" s="111">
        <v>25</v>
      </c>
      <c r="BI15" s="111">
        <v>16</v>
      </c>
      <c r="BJ15" s="195">
        <v>64</v>
      </c>
      <c r="BK15" s="139">
        <v>-9</v>
      </c>
      <c r="BL15" s="111">
        <v>32</v>
      </c>
      <c r="BM15" s="111">
        <v>3811.74</v>
      </c>
      <c r="BN15" s="239">
        <v>5496.88</v>
      </c>
      <c r="BO15" s="290">
        <v>144.2</v>
      </c>
      <c r="BP15" s="209">
        <v>1685.1400000000003</v>
      </c>
    </row>
    <row r="16" spans="1:68" s="11" customFormat="1" ht="21.75" customHeight="1">
      <c r="A16" s="217" t="s">
        <v>80</v>
      </c>
      <c r="B16" s="197">
        <v>401</v>
      </c>
      <c r="C16" s="111">
        <v>358</v>
      </c>
      <c r="D16" s="206">
        <v>89.27680798004988</v>
      </c>
      <c r="E16" s="236">
        <v>-43</v>
      </c>
      <c r="F16" s="111">
        <v>97</v>
      </c>
      <c r="G16" s="111">
        <v>63</v>
      </c>
      <c r="H16" s="206">
        <v>64.94845360824742</v>
      </c>
      <c r="I16" s="139">
        <v>-34</v>
      </c>
      <c r="J16" s="111">
        <v>57</v>
      </c>
      <c r="K16" s="111">
        <v>46</v>
      </c>
      <c r="L16" s="206">
        <v>80.7017543859649</v>
      </c>
      <c r="M16" s="139">
        <v>-11</v>
      </c>
      <c r="N16" s="111">
        <v>15</v>
      </c>
      <c r="O16" s="111">
        <v>17</v>
      </c>
      <c r="P16" s="195">
        <v>113.33333333333333</v>
      </c>
      <c r="Q16" s="236">
        <v>2</v>
      </c>
      <c r="R16" s="195">
        <v>26.3</v>
      </c>
      <c r="S16" s="195">
        <v>37</v>
      </c>
      <c r="T16" s="195">
        <v>10.7</v>
      </c>
      <c r="U16" s="111">
        <v>28</v>
      </c>
      <c r="V16" s="237">
        <v>22</v>
      </c>
      <c r="W16" s="195">
        <v>78.57142857142857</v>
      </c>
      <c r="X16" s="139">
        <v>-6</v>
      </c>
      <c r="Y16" s="111">
        <v>461</v>
      </c>
      <c r="Z16" s="111">
        <v>526</v>
      </c>
      <c r="AA16" s="206">
        <f t="shared" si="0"/>
        <v>114.0997830802603</v>
      </c>
      <c r="AB16" s="139">
        <f t="shared" si="1"/>
        <v>65</v>
      </c>
      <c r="AC16" s="111">
        <v>335</v>
      </c>
      <c r="AD16" s="111">
        <v>292</v>
      </c>
      <c r="AE16" s="206">
        <f t="shared" si="2"/>
        <v>87.16417910447761</v>
      </c>
      <c r="AF16" s="139">
        <f t="shared" si="3"/>
        <v>-43</v>
      </c>
      <c r="AG16" s="111">
        <v>71</v>
      </c>
      <c r="AH16" s="192">
        <v>130</v>
      </c>
      <c r="AI16" s="206">
        <f t="shared" si="4"/>
        <v>183.09859154929578</v>
      </c>
      <c r="AJ16" s="139">
        <f t="shared" si="5"/>
        <v>59</v>
      </c>
      <c r="AK16" s="193">
        <v>22</v>
      </c>
      <c r="AL16" s="193">
        <v>14</v>
      </c>
      <c r="AM16" s="207">
        <v>63.63636363636363</v>
      </c>
      <c r="AN16" s="208">
        <v>-8</v>
      </c>
      <c r="AO16" s="194">
        <v>59</v>
      </c>
      <c r="AP16" s="194">
        <v>35</v>
      </c>
      <c r="AQ16" s="195">
        <v>59.3</v>
      </c>
      <c r="AR16" s="139">
        <v>-24</v>
      </c>
      <c r="AS16" s="289">
        <v>171</v>
      </c>
      <c r="AT16" s="111">
        <v>117</v>
      </c>
      <c r="AU16" s="195">
        <v>68.4</v>
      </c>
      <c r="AV16" s="139">
        <v>-54</v>
      </c>
      <c r="AW16" s="111">
        <v>318</v>
      </c>
      <c r="AX16" s="111">
        <v>297</v>
      </c>
      <c r="AY16" s="195">
        <v>93.39622641509435</v>
      </c>
      <c r="AZ16" s="139">
        <v>-21</v>
      </c>
      <c r="BA16" s="111">
        <v>253</v>
      </c>
      <c r="BB16" s="111">
        <v>233</v>
      </c>
      <c r="BC16" s="195">
        <v>92.09486166007905</v>
      </c>
      <c r="BD16" s="139">
        <v>-20</v>
      </c>
      <c r="BE16" s="196">
        <v>3216.153846153846</v>
      </c>
      <c r="BF16" s="111">
        <v>3950.98814229249</v>
      </c>
      <c r="BG16" s="139">
        <f t="shared" si="6"/>
        <v>734.8342961386438</v>
      </c>
      <c r="BH16" s="111">
        <v>93</v>
      </c>
      <c r="BI16" s="111">
        <v>53</v>
      </c>
      <c r="BJ16" s="195">
        <v>56.98924731182796</v>
      </c>
      <c r="BK16" s="139">
        <v>-40</v>
      </c>
      <c r="BL16" s="111">
        <v>21</v>
      </c>
      <c r="BM16" s="111">
        <v>4471.37</v>
      </c>
      <c r="BN16" s="239">
        <v>5226.94</v>
      </c>
      <c r="BO16" s="290">
        <v>116.9</v>
      </c>
      <c r="BP16" s="209">
        <v>755.5699999999997</v>
      </c>
    </row>
    <row r="17" spans="1:68" s="11" customFormat="1" ht="21.75" customHeight="1">
      <c r="A17" s="217" t="s">
        <v>81</v>
      </c>
      <c r="B17" s="197">
        <v>1029</v>
      </c>
      <c r="C17" s="111">
        <v>990</v>
      </c>
      <c r="D17" s="206">
        <v>96.20991253644316</v>
      </c>
      <c r="E17" s="236">
        <v>-39</v>
      </c>
      <c r="F17" s="111">
        <v>214</v>
      </c>
      <c r="G17" s="111">
        <v>164</v>
      </c>
      <c r="H17" s="206">
        <v>76.63551401869158</v>
      </c>
      <c r="I17" s="139">
        <v>-50</v>
      </c>
      <c r="J17" s="111">
        <v>145</v>
      </c>
      <c r="K17" s="111">
        <v>175</v>
      </c>
      <c r="L17" s="206">
        <v>120.6896551724138</v>
      </c>
      <c r="M17" s="139">
        <v>30</v>
      </c>
      <c r="N17" s="111">
        <v>10</v>
      </c>
      <c r="O17" s="111">
        <v>47</v>
      </c>
      <c r="P17" s="195">
        <v>470</v>
      </c>
      <c r="Q17" s="236">
        <v>37</v>
      </c>
      <c r="R17" s="195">
        <v>6.9</v>
      </c>
      <c r="S17" s="195">
        <v>26.9</v>
      </c>
      <c r="T17" s="195">
        <v>20</v>
      </c>
      <c r="U17" s="111">
        <v>91</v>
      </c>
      <c r="V17" s="237">
        <v>138</v>
      </c>
      <c r="W17" s="195">
        <v>151.64835164835165</v>
      </c>
      <c r="X17" s="139">
        <v>47</v>
      </c>
      <c r="Y17" s="111">
        <v>849</v>
      </c>
      <c r="Z17" s="111">
        <v>1246</v>
      </c>
      <c r="AA17" s="206">
        <f t="shared" si="0"/>
        <v>146.76089517078915</v>
      </c>
      <c r="AB17" s="139">
        <f t="shared" si="1"/>
        <v>397</v>
      </c>
      <c r="AC17" s="111">
        <v>702</v>
      </c>
      <c r="AD17" s="111">
        <v>779</v>
      </c>
      <c r="AE17" s="206">
        <f t="shared" si="2"/>
        <v>110.96866096866096</v>
      </c>
      <c r="AF17" s="139">
        <f t="shared" si="3"/>
        <v>77</v>
      </c>
      <c r="AG17" s="111">
        <v>58</v>
      </c>
      <c r="AH17" s="192">
        <v>241</v>
      </c>
      <c r="AI17" s="206">
        <f t="shared" si="4"/>
        <v>415.51724137931035</v>
      </c>
      <c r="AJ17" s="139">
        <f t="shared" si="5"/>
        <v>183</v>
      </c>
      <c r="AK17" s="193">
        <v>96</v>
      </c>
      <c r="AL17" s="193">
        <v>171</v>
      </c>
      <c r="AM17" s="207">
        <v>178.125</v>
      </c>
      <c r="AN17" s="208">
        <v>75</v>
      </c>
      <c r="AO17" s="194">
        <v>125</v>
      </c>
      <c r="AP17" s="194">
        <v>147</v>
      </c>
      <c r="AQ17" s="195">
        <v>117.6</v>
      </c>
      <c r="AR17" s="139">
        <v>22</v>
      </c>
      <c r="AS17" s="289">
        <v>299</v>
      </c>
      <c r="AT17" s="111">
        <v>236</v>
      </c>
      <c r="AU17" s="195">
        <v>78.9</v>
      </c>
      <c r="AV17" s="139">
        <v>-63</v>
      </c>
      <c r="AW17" s="111">
        <v>843</v>
      </c>
      <c r="AX17" s="111">
        <v>807</v>
      </c>
      <c r="AY17" s="195">
        <v>95.72953736654804</v>
      </c>
      <c r="AZ17" s="139">
        <v>-36</v>
      </c>
      <c r="BA17" s="111">
        <v>538</v>
      </c>
      <c r="BB17" s="111">
        <v>541</v>
      </c>
      <c r="BC17" s="195">
        <v>100.55762081784387</v>
      </c>
      <c r="BD17" s="139">
        <v>3</v>
      </c>
      <c r="BE17" s="196">
        <v>1767.086330935252</v>
      </c>
      <c r="BF17" s="111">
        <v>2442.332268370607</v>
      </c>
      <c r="BG17" s="139">
        <f t="shared" si="6"/>
        <v>675.245937435355</v>
      </c>
      <c r="BH17" s="111">
        <v>87</v>
      </c>
      <c r="BI17" s="111">
        <v>65</v>
      </c>
      <c r="BJ17" s="195">
        <v>74.71264367816092</v>
      </c>
      <c r="BK17" s="139">
        <v>-22</v>
      </c>
      <c r="BL17" s="111">
        <v>73</v>
      </c>
      <c r="BM17" s="111">
        <v>4392.95</v>
      </c>
      <c r="BN17" s="239">
        <v>4415.23</v>
      </c>
      <c r="BO17" s="290">
        <v>100.5</v>
      </c>
      <c r="BP17" s="209">
        <v>22.279999999999745</v>
      </c>
    </row>
    <row r="18" spans="1:68" s="11" customFormat="1" ht="21.75" customHeight="1">
      <c r="A18" s="217" t="s">
        <v>82</v>
      </c>
      <c r="B18" s="197">
        <v>766</v>
      </c>
      <c r="C18" s="111">
        <v>676</v>
      </c>
      <c r="D18" s="206">
        <v>88.25065274151436</v>
      </c>
      <c r="E18" s="236">
        <v>-90</v>
      </c>
      <c r="F18" s="111">
        <v>151</v>
      </c>
      <c r="G18" s="111">
        <v>100</v>
      </c>
      <c r="H18" s="206">
        <v>66.22516556291392</v>
      </c>
      <c r="I18" s="139">
        <v>-51</v>
      </c>
      <c r="J18" s="111">
        <v>69</v>
      </c>
      <c r="K18" s="111">
        <v>129</v>
      </c>
      <c r="L18" s="206">
        <v>186.95652173913044</v>
      </c>
      <c r="M18" s="139">
        <v>60</v>
      </c>
      <c r="N18" s="111">
        <v>12</v>
      </c>
      <c r="O18" s="111">
        <v>61</v>
      </c>
      <c r="P18" s="195">
        <v>508.3333333333333</v>
      </c>
      <c r="Q18" s="236">
        <v>49</v>
      </c>
      <c r="R18" s="195">
        <v>17.4</v>
      </c>
      <c r="S18" s="195">
        <v>47.3</v>
      </c>
      <c r="T18" s="195">
        <v>29.9</v>
      </c>
      <c r="U18" s="111">
        <v>69</v>
      </c>
      <c r="V18" s="237">
        <v>87</v>
      </c>
      <c r="W18" s="195">
        <v>126.08695652173914</v>
      </c>
      <c r="X18" s="139">
        <v>18</v>
      </c>
      <c r="Y18" s="111">
        <v>1137</v>
      </c>
      <c r="Z18" s="111">
        <v>1123</v>
      </c>
      <c r="AA18" s="206">
        <f t="shared" si="0"/>
        <v>98.76868953386105</v>
      </c>
      <c r="AB18" s="139">
        <f t="shared" si="1"/>
        <v>-14</v>
      </c>
      <c r="AC18" s="111">
        <v>677</v>
      </c>
      <c r="AD18" s="111">
        <v>573</v>
      </c>
      <c r="AE18" s="206">
        <f t="shared" si="2"/>
        <v>84.63810930576071</v>
      </c>
      <c r="AF18" s="139">
        <f t="shared" si="3"/>
        <v>-104</v>
      </c>
      <c r="AG18" s="111">
        <v>15</v>
      </c>
      <c r="AH18" s="192">
        <v>149</v>
      </c>
      <c r="AI18" s="206">
        <f t="shared" si="4"/>
        <v>993.3333333333334</v>
      </c>
      <c r="AJ18" s="139">
        <f t="shared" si="5"/>
        <v>134</v>
      </c>
      <c r="AK18" s="193">
        <v>101</v>
      </c>
      <c r="AL18" s="193">
        <v>58</v>
      </c>
      <c r="AM18" s="207">
        <v>57.42574257425742</v>
      </c>
      <c r="AN18" s="208">
        <v>-43</v>
      </c>
      <c r="AO18" s="194">
        <v>56</v>
      </c>
      <c r="AP18" s="194">
        <v>81</v>
      </c>
      <c r="AQ18" s="195">
        <v>144.6</v>
      </c>
      <c r="AR18" s="139">
        <v>25</v>
      </c>
      <c r="AS18" s="289">
        <v>105</v>
      </c>
      <c r="AT18" s="111">
        <v>168</v>
      </c>
      <c r="AU18" s="195">
        <v>160</v>
      </c>
      <c r="AV18" s="139">
        <v>63</v>
      </c>
      <c r="AW18" s="111">
        <v>657</v>
      </c>
      <c r="AX18" s="111">
        <v>552</v>
      </c>
      <c r="AY18" s="195">
        <v>84.01826484018264</v>
      </c>
      <c r="AZ18" s="139">
        <v>-105</v>
      </c>
      <c r="BA18" s="111">
        <v>497</v>
      </c>
      <c r="BB18" s="111">
        <v>441</v>
      </c>
      <c r="BC18" s="195">
        <v>88.73239436619718</v>
      </c>
      <c r="BD18" s="139">
        <v>-56</v>
      </c>
      <c r="BE18" s="196">
        <v>2074.950690335306</v>
      </c>
      <c r="BF18" s="111">
        <v>2966.8</v>
      </c>
      <c r="BG18" s="139">
        <f t="shared" si="6"/>
        <v>891.8493096646944</v>
      </c>
      <c r="BH18" s="111">
        <v>36</v>
      </c>
      <c r="BI18" s="111">
        <v>44</v>
      </c>
      <c r="BJ18" s="195">
        <v>122.22222222222223</v>
      </c>
      <c r="BK18" s="139">
        <v>8</v>
      </c>
      <c r="BL18" s="111">
        <v>98</v>
      </c>
      <c r="BM18" s="111">
        <v>3806.42</v>
      </c>
      <c r="BN18" s="239">
        <v>4553.52</v>
      </c>
      <c r="BO18" s="290">
        <v>119.6</v>
      </c>
      <c r="BP18" s="209">
        <v>747.1000000000004</v>
      </c>
    </row>
    <row r="19" spans="1:68" s="11" customFormat="1" ht="21.75" customHeight="1">
      <c r="A19" s="217" t="s">
        <v>83</v>
      </c>
      <c r="B19" s="197">
        <v>1436</v>
      </c>
      <c r="C19" s="111">
        <v>1230</v>
      </c>
      <c r="D19" s="206">
        <v>85.65459610027855</v>
      </c>
      <c r="E19" s="236">
        <v>-206</v>
      </c>
      <c r="F19" s="111">
        <v>314</v>
      </c>
      <c r="G19" s="111">
        <v>231</v>
      </c>
      <c r="H19" s="206">
        <v>73.56687898089172</v>
      </c>
      <c r="I19" s="139">
        <v>-83</v>
      </c>
      <c r="J19" s="111">
        <v>187</v>
      </c>
      <c r="K19" s="111">
        <v>161</v>
      </c>
      <c r="L19" s="206">
        <v>86.09625668449198</v>
      </c>
      <c r="M19" s="139">
        <v>-26</v>
      </c>
      <c r="N19" s="111">
        <v>49</v>
      </c>
      <c r="O19" s="111">
        <v>75</v>
      </c>
      <c r="P19" s="195">
        <v>153.0612244897959</v>
      </c>
      <c r="Q19" s="236">
        <v>26</v>
      </c>
      <c r="R19" s="195">
        <v>26.2</v>
      </c>
      <c r="S19" s="195">
        <v>46.6</v>
      </c>
      <c r="T19" s="195">
        <v>20.400000000000002</v>
      </c>
      <c r="U19" s="111">
        <v>142</v>
      </c>
      <c r="V19" s="237">
        <v>98</v>
      </c>
      <c r="W19" s="195">
        <v>69.01408450704226</v>
      </c>
      <c r="X19" s="139">
        <v>-44</v>
      </c>
      <c r="Y19" s="111">
        <v>1440</v>
      </c>
      <c r="Z19" s="111">
        <v>1437</v>
      </c>
      <c r="AA19" s="206">
        <f t="shared" si="0"/>
        <v>99.79166666666667</v>
      </c>
      <c r="AB19" s="139">
        <f t="shared" si="1"/>
        <v>-3</v>
      </c>
      <c r="AC19" s="111">
        <v>1084</v>
      </c>
      <c r="AD19" s="111">
        <v>901</v>
      </c>
      <c r="AE19" s="206">
        <f t="shared" si="2"/>
        <v>83.11808118081181</v>
      </c>
      <c r="AF19" s="139">
        <f t="shared" si="3"/>
        <v>-183</v>
      </c>
      <c r="AG19" s="111">
        <v>67</v>
      </c>
      <c r="AH19" s="192">
        <v>222</v>
      </c>
      <c r="AI19" s="206">
        <f t="shared" si="4"/>
        <v>331.34328358208955</v>
      </c>
      <c r="AJ19" s="139">
        <f t="shared" si="5"/>
        <v>155</v>
      </c>
      <c r="AK19" s="193">
        <v>93</v>
      </c>
      <c r="AL19" s="193">
        <v>79</v>
      </c>
      <c r="AM19" s="207">
        <v>84.94623655913979</v>
      </c>
      <c r="AN19" s="208">
        <v>-14</v>
      </c>
      <c r="AO19" s="194">
        <v>209</v>
      </c>
      <c r="AP19" s="194">
        <v>136</v>
      </c>
      <c r="AQ19" s="195">
        <v>65.1</v>
      </c>
      <c r="AR19" s="139">
        <v>-73</v>
      </c>
      <c r="AS19" s="289">
        <v>487</v>
      </c>
      <c r="AT19" s="111">
        <v>329</v>
      </c>
      <c r="AU19" s="195">
        <v>67.6</v>
      </c>
      <c r="AV19" s="139">
        <v>-158</v>
      </c>
      <c r="AW19" s="111">
        <v>1218</v>
      </c>
      <c r="AX19" s="111">
        <v>1071</v>
      </c>
      <c r="AY19" s="195">
        <v>87.93103448275862</v>
      </c>
      <c r="AZ19" s="139">
        <v>-147</v>
      </c>
      <c r="BA19" s="111">
        <v>992</v>
      </c>
      <c r="BB19" s="111">
        <v>899</v>
      </c>
      <c r="BC19" s="195">
        <v>90.625</v>
      </c>
      <c r="BD19" s="139">
        <v>-93</v>
      </c>
      <c r="BE19" s="196">
        <v>2592.019230769231</v>
      </c>
      <c r="BF19" s="111">
        <v>3234.3096234309623</v>
      </c>
      <c r="BG19" s="139">
        <f t="shared" si="6"/>
        <v>642.2903926617314</v>
      </c>
      <c r="BH19" s="111">
        <v>254</v>
      </c>
      <c r="BI19" s="111">
        <v>161</v>
      </c>
      <c r="BJ19" s="195">
        <v>63.38582677165354</v>
      </c>
      <c r="BK19" s="139">
        <v>-93</v>
      </c>
      <c r="BL19" s="111">
        <v>99</v>
      </c>
      <c r="BM19" s="111">
        <v>5405.62</v>
      </c>
      <c r="BN19" s="239">
        <v>5651.77</v>
      </c>
      <c r="BO19" s="290">
        <v>104.6</v>
      </c>
      <c r="BP19" s="209">
        <v>246.15000000000055</v>
      </c>
    </row>
    <row r="20" spans="1:68" s="12" customFormat="1" ht="21.75" customHeight="1">
      <c r="A20" s="218" t="s">
        <v>84</v>
      </c>
      <c r="B20" s="197">
        <v>384</v>
      </c>
      <c r="C20" s="111">
        <v>408</v>
      </c>
      <c r="D20" s="206">
        <v>106.25</v>
      </c>
      <c r="E20" s="236">
        <v>24</v>
      </c>
      <c r="F20" s="111">
        <v>81</v>
      </c>
      <c r="G20" s="111">
        <v>102</v>
      </c>
      <c r="H20" s="206">
        <v>125.92592592592592</v>
      </c>
      <c r="I20" s="139">
        <v>21</v>
      </c>
      <c r="J20" s="111">
        <v>66</v>
      </c>
      <c r="K20" s="111">
        <v>73</v>
      </c>
      <c r="L20" s="206">
        <v>110.6060606060606</v>
      </c>
      <c r="M20" s="139">
        <v>7</v>
      </c>
      <c r="N20" s="111">
        <v>25</v>
      </c>
      <c r="O20" s="111">
        <v>43</v>
      </c>
      <c r="P20" s="195">
        <v>172</v>
      </c>
      <c r="Q20" s="236">
        <v>18</v>
      </c>
      <c r="R20" s="195">
        <v>37.9</v>
      </c>
      <c r="S20" s="195">
        <v>58.9</v>
      </c>
      <c r="T20" s="195">
        <v>21</v>
      </c>
      <c r="U20" s="111">
        <v>36</v>
      </c>
      <c r="V20" s="237">
        <v>36</v>
      </c>
      <c r="W20" s="195">
        <v>100</v>
      </c>
      <c r="X20" s="139">
        <v>0</v>
      </c>
      <c r="Y20" s="111">
        <v>374</v>
      </c>
      <c r="Z20" s="111">
        <v>551</v>
      </c>
      <c r="AA20" s="206">
        <f t="shared" si="0"/>
        <v>147.32620320855614</v>
      </c>
      <c r="AB20" s="139">
        <f t="shared" si="1"/>
        <v>177</v>
      </c>
      <c r="AC20" s="111">
        <v>302</v>
      </c>
      <c r="AD20" s="111">
        <v>329</v>
      </c>
      <c r="AE20" s="206">
        <f t="shared" si="2"/>
        <v>108.94039735099336</v>
      </c>
      <c r="AF20" s="139">
        <f t="shared" si="3"/>
        <v>27</v>
      </c>
      <c r="AG20" s="111">
        <v>2</v>
      </c>
      <c r="AH20" s="192">
        <v>126</v>
      </c>
      <c r="AI20" s="206">
        <f t="shared" si="4"/>
        <v>6300</v>
      </c>
      <c r="AJ20" s="139">
        <f t="shared" si="5"/>
        <v>124</v>
      </c>
      <c r="AK20" s="193">
        <v>47</v>
      </c>
      <c r="AL20" s="193">
        <v>47</v>
      </c>
      <c r="AM20" s="207">
        <v>100</v>
      </c>
      <c r="AN20" s="208">
        <v>0</v>
      </c>
      <c r="AO20" s="194">
        <v>51</v>
      </c>
      <c r="AP20" s="194">
        <v>62</v>
      </c>
      <c r="AQ20" s="195">
        <v>121.6</v>
      </c>
      <c r="AR20" s="139">
        <v>11</v>
      </c>
      <c r="AS20" s="289">
        <v>107</v>
      </c>
      <c r="AT20" s="111">
        <v>126</v>
      </c>
      <c r="AU20" s="195">
        <v>117.8</v>
      </c>
      <c r="AV20" s="139">
        <v>19</v>
      </c>
      <c r="AW20" s="111">
        <v>307</v>
      </c>
      <c r="AX20" s="111">
        <v>352</v>
      </c>
      <c r="AY20" s="195">
        <v>114.65798045602607</v>
      </c>
      <c r="AZ20" s="139">
        <v>45</v>
      </c>
      <c r="BA20" s="111">
        <v>200</v>
      </c>
      <c r="BB20" s="111">
        <v>226</v>
      </c>
      <c r="BC20" s="195">
        <v>112.99999999999999</v>
      </c>
      <c r="BD20" s="139">
        <v>26</v>
      </c>
      <c r="BE20" s="196">
        <v>3180.0904977375567</v>
      </c>
      <c r="BF20" s="111">
        <v>4306.779661016949</v>
      </c>
      <c r="BG20" s="139">
        <f t="shared" si="6"/>
        <v>1126.6891632793922</v>
      </c>
      <c r="BH20" s="111">
        <v>33</v>
      </c>
      <c r="BI20" s="111">
        <v>41</v>
      </c>
      <c r="BJ20" s="195">
        <v>124.24242424242425</v>
      </c>
      <c r="BK20" s="139">
        <v>8</v>
      </c>
      <c r="BL20" s="111">
        <v>44</v>
      </c>
      <c r="BM20" s="111">
        <v>4274.73</v>
      </c>
      <c r="BN20" s="239">
        <v>4837.88</v>
      </c>
      <c r="BO20" s="290">
        <v>113.2</v>
      </c>
      <c r="BP20" s="209">
        <v>563.1500000000005</v>
      </c>
    </row>
    <row r="21" spans="1:68" s="11" customFormat="1" ht="21.75" customHeight="1">
      <c r="A21" s="217" t="s">
        <v>85</v>
      </c>
      <c r="B21" s="197">
        <v>305</v>
      </c>
      <c r="C21" s="111">
        <v>309</v>
      </c>
      <c r="D21" s="206">
        <v>101.31147540983608</v>
      </c>
      <c r="E21" s="236">
        <v>4</v>
      </c>
      <c r="F21" s="111">
        <v>67</v>
      </c>
      <c r="G21" s="111">
        <v>58</v>
      </c>
      <c r="H21" s="206">
        <v>86.56716417910447</v>
      </c>
      <c r="I21" s="139">
        <v>-9</v>
      </c>
      <c r="J21" s="111">
        <v>84</v>
      </c>
      <c r="K21" s="111">
        <v>30</v>
      </c>
      <c r="L21" s="206">
        <v>35.714285714285715</v>
      </c>
      <c r="M21" s="139">
        <v>-54</v>
      </c>
      <c r="N21" s="111">
        <v>52</v>
      </c>
      <c r="O21" s="111">
        <v>16</v>
      </c>
      <c r="P21" s="195">
        <v>30.76923076923077</v>
      </c>
      <c r="Q21" s="236">
        <v>-36</v>
      </c>
      <c r="R21" s="195">
        <v>61.9</v>
      </c>
      <c r="S21" s="195">
        <v>53.3</v>
      </c>
      <c r="T21" s="195">
        <v>-8.600000000000001</v>
      </c>
      <c r="U21" s="111">
        <v>26</v>
      </c>
      <c r="V21" s="237">
        <v>8</v>
      </c>
      <c r="W21" s="195">
        <v>30.76923076923077</v>
      </c>
      <c r="X21" s="139">
        <v>-18</v>
      </c>
      <c r="Y21" s="111">
        <v>305</v>
      </c>
      <c r="Z21" s="111">
        <v>494</v>
      </c>
      <c r="AA21" s="206">
        <f t="shared" si="0"/>
        <v>161.96721311475412</v>
      </c>
      <c r="AB21" s="139">
        <f t="shared" si="1"/>
        <v>189</v>
      </c>
      <c r="AC21" s="111">
        <v>266</v>
      </c>
      <c r="AD21" s="111">
        <v>276</v>
      </c>
      <c r="AE21" s="206">
        <f t="shared" si="2"/>
        <v>103.7593984962406</v>
      </c>
      <c r="AF21" s="139">
        <f t="shared" si="3"/>
        <v>10</v>
      </c>
      <c r="AG21" s="111">
        <v>3</v>
      </c>
      <c r="AH21" s="192">
        <v>151</v>
      </c>
      <c r="AI21" s="206">
        <f t="shared" si="4"/>
        <v>5033.333333333334</v>
      </c>
      <c r="AJ21" s="139">
        <f t="shared" si="5"/>
        <v>148</v>
      </c>
      <c r="AK21" s="193">
        <v>31</v>
      </c>
      <c r="AL21" s="193">
        <v>30</v>
      </c>
      <c r="AM21" s="207">
        <v>96.7741935483871</v>
      </c>
      <c r="AN21" s="208">
        <v>-1</v>
      </c>
      <c r="AO21" s="194">
        <v>35</v>
      </c>
      <c r="AP21" s="194">
        <v>33</v>
      </c>
      <c r="AQ21" s="195">
        <v>94.3</v>
      </c>
      <c r="AR21" s="139">
        <v>-2</v>
      </c>
      <c r="AS21" s="289">
        <v>108</v>
      </c>
      <c r="AT21" s="111">
        <v>58</v>
      </c>
      <c r="AU21" s="195">
        <v>53.7</v>
      </c>
      <c r="AV21" s="139">
        <v>-50</v>
      </c>
      <c r="AW21" s="111">
        <v>243</v>
      </c>
      <c r="AX21" s="111">
        <v>261</v>
      </c>
      <c r="AY21" s="195">
        <v>107.40740740740742</v>
      </c>
      <c r="AZ21" s="139">
        <v>18</v>
      </c>
      <c r="BA21" s="111">
        <v>177</v>
      </c>
      <c r="BB21" s="111">
        <v>185</v>
      </c>
      <c r="BC21" s="195">
        <v>104.51977401129943</v>
      </c>
      <c r="BD21" s="139">
        <v>8</v>
      </c>
      <c r="BE21" s="196">
        <v>1975.4189944134077</v>
      </c>
      <c r="BF21" s="111">
        <v>2291.1458333333335</v>
      </c>
      <c r="BG21" s="139">
        <f t="shared" si="6"/>
        <v>315.72683891992574</v>
      </c>
      <c r="BH21" s="111">
        <v>19</v>
      </c>
      <c r="BI21" s="111">
        <v>23</v>
      </c>
      <c r="BJ21" s="195">
        <v>121.05263157894737</v>
      </c>
      <c r="BK21" s="139">
        <v>4</v>
      </c>
      <c r="BL21" s="111">
        <v>97</v>
      </c>
      <c r="BM21" s="111">
        <v>4318.11</v>
      </c>
      <c r="BN21" s="239">
        <v>4723.83</v>
      </c>
      <c r="BO21" s="290">
        <v>109.4</v>
      </c>
      <c r="BP21" s="209">
        <v>405.72000000000025</v>
      </c>
    </row>
    <row r="22" spans="1:68" s="11" customFormat="1" ht="21.75" customHeight="1">
      <c r="A22" s="217" t="s">
        <v>86</v>
      </c>
      <c r="B22" s="197">
        <v>62</v>
      </c>
      <c r="C22" s="111">
        <v>34</v>
      </c>
      <c r="D22" s="206">
        <v>54.83870967741935</v>
      </c>
      <c r="E22" s="236">
        <v>-28</v>
      </c>
      <c r="F22" s="111">
        <v>16</v>
      </c>
      <c r="G22" s="111">
        <v>0</v>
      </c>
      <c r="H22" s="206">
        <v>0</v>
      </c>
      <c r="I22" s="139">
        <v>-16</v>
      </c>
      <c r="J22" s="111">
        <v>11</v>
      </c>
      <c r="K22" s="111">
        <v>5</v>
      </c>
      <c r="L22" s="206">
        <v>45.45454545454545</v>
      </c>
      <c r="M22" s="139">
        <v>-6</v>
      </c>
      <c r="N22" s="111">
        <v>1</v>
      </c>
      <c r="O22" s="111">
        <v>0</v>
      </c>
      <c r="P22" s="195">
        <v>0</v>
      </c>
      <c r="Q22" s="236">
        <v>-1</v>
      </c>
      <c r="R22" s="195">
        <v>9.1</v>
      </c>
      <c r="S22" s="195">
        <v>0</v>
      </c>
      <c r="T22" s="195">
        <v>-9.1</v>
      </c>
      <c r="U22" s="111">
        <v>10</v>
      </c>
      <c r="V22" s="237">
        <v>6</v>
      </c>
      <c r="W22" s="195">
        <v>60</v>
      </c>
      <c r="X22" s="139">
        <v>-4</v>
      </c>
      <c r="Y22" s="111">
        <v>86</v>
      </c>
      <c r="Z22" s="111">
        <v>22</v>
      </c>
      <c r="AA22" s="206">
        <f t="shared" si="0"/>
        <v>25.581395348837212</v>
      </c>
      <c r="AB22" s="139">
        <f t="shared" si="1"/>
        <v>-64</v>
      </c>
      <c r="AC22" s="111">
        <v>53</v>
      </c>
      <c r="AD22" s="111">
        <v>17</v>
      </c>
      <c r="AE22" s="206">
        <f t="shared" si="2"/>
        <v>32.075471698113205</v>
      </c>
      <c r="AF22" s="139">
        <f t="shared" si="3"/>
        <v>-36</v>
      </c>
      <c r="AG22" s="111">
        <v>0</v>
      </c>
      <c r="AH22" s="192">
        <v>0</v>
      </c>
      <c r="AI22" s="206"/>
      <c r="AJ22" s="139">
        <f t="shared" si="5"/>
        <v>0</v>
      </c>
      <c r="AK22" s="193">
        <v>7</v>
      </c>
      <c r="AL22" s="193">
        <v>0</v>
      </c>
      <c r="AM22" s="207">
        <v>0</v>
      </c>
      <c r="AN22" s="208">
        <v>-7</v>
      </c>
      <c r="AO22" s="194">
        <v>16</v>
      </c>
      <c r="AP22" s="194">
        <v>8</v>
      </c>
      <c r="AQ22" s="195">
        <v>50</v>
      </c>
      <c r="AR22" s="139">
        <v>-8</v>
      </c>
      <c r="AS22" s="289">
        <v>22</v>
      </c>
      <c r="AT22" s="111">
        <v>12</v>
      </c>
      <c r="AU22" s="195">
        <v>54.5</v>
      </c>
      <c r="AV22" s="139">
        <v>-10</v>
      </c>
      <c r="AW22" s="111">
        <v>50</v>
      </c>
      <c r="AX22" s="111">
        <v>0</v>
      </c>
      <c r="AY22" s="195">
        <v>0</v>
      </c>
      <c r="AZ22" s="139">
        <v>-50</v>
      </c>
      <c r="BA22" s="111">
        <v>34</v>
      </c>
      <c r="BB22" s="111">
        <v>0</v>
      </c>
      <c r="BC22" s="195">
        <v>0</v>
      </c>
      <c r="BD22" s="139">
        <v>-34</v>
      </c>
      <c r="BE22" s="196">
        <v>1702.5641025641025</v>
      </c>
      <c r="BF22" s="111">
        <v>3932</v>
      </c>
      <c r="BG22" s="139">
        <f t="shared" si="6"/>
        <v>2229.4358974358975</v>
      </c>
      <c r="BH22" s="111">
        <v>9</v>
      </c>
      <c r="BI22" s="111">
        <v>0</v>
      </c>
      <c r="BJ22" s="195">
        <v>0</v>
      </c>
      <c r="BK22" s="139">
        <v>-9</v>
      </c>
      <c r="BL22" s="111">
        <v>0</v>
      </c>
      <c r="BM22" s="111">
        <v>4582.89</v>
      </c>
      <c r="BN22" s="239">
        <v>0</v>
      </c>
      <c r="BO22" s="290">
        <v>0</v>
      </c>
      <c r="BP22" s="209">
        <v>-4582.89</v>
      </c>
    </row>
    <row r="23" spans="1:68" s="11" customFormat="1" ht="21.75" customHeight="1">
      <c r="A23" s="217" t="s">
        <v>87</v>
      </c>
      <c r="B23" s="197">
        <v>3429</v>
      </c>
      <c r="C23" s="111">
        <v>3008</v>
      </c>
      <c r="D23" s="206">
        <v>87.72236803732866</v>
      </c>
      <c r="E23" s="236">
        <v>-421</v>
      </c>
      <c r="F23" s="111">
        <v>695</v>
      </c>
      <c r="G23" s="111">
        <v>503</v>
      </c>
      <c r="H23" s="206">
        <v>72.37410071942446</v>
      </c>
      <c r="I23" s="139">
        <v>-192</v>
      </c>
      <c r="J23" s="111">
        <v>261</v>
      </c>
      <c r="K23" s="111">
        <v>379</v>
      </c>
      <c r="L23" s="206">
        <v>145.21072796934865</v>
      </c>
      <c r="M23" s="139">
        <v>118</v>
      </c>
      <c r="N23" s="111">
        <v>56</v>
      </c>
      <c r="O23" s="111">
        <v>77</v>
      </c>
      <c r="P23" s="195">
        <v>137.5</v>
      </c>
      <c r="Q23" s="236">
        <v>21</v>
      </c>
      <c r="R23" s="195">
        <v>21.5</v>
      </c>
      <c r="S23" s="195">
        <v>20.3</v>
      </c>
      <c r="T23" s="195">
        <v>-1.1999999999999993</v>
      </c>
      <c r="U23" s="111">
        <v>256</v>
      </c>
      <c r="V23" s="237">
        <v>357</v>
      </c>
      <c r="W23" s="195">
        <v>139.453125</v>
      </c>
      <c r="X23" s="139">
        <v>101</v>
      </c>
      <c r="Y23" s="111">
        <v>3152</v>
      </c>
      <c r="Z23" s="111">
        <v>3141</v>
      </c>
      <c r="AA23" s="206">
        <f t="shared" si="0"/>
        <v>99.6510152284264</v>
      </c>
      <c r="AB23" s="139">
        <f t="shared" si="1"/>
        <v>-11</v>
      </c>
      <c r="AC23" s="111">
        <v>2327</v>
      </c>
      <c r="AD23" s="111">
        <v>1824</v>
      </c>
      <c r="AE23" s="206">
        <f t="shared" si="2"/>
        <v>78.38418564675548</v>
      </c>
      <c r="AF23" s="139">
        <f t="shared" si="3"/>
        <v>-503</v>
      </c>
      <c r="AG23" s="111">
        <v>365</v>
      </c>
      <c r="AH23" s="192">
        <v>847</v>
      </c>
      <c r="AI23" s="206">
        <f t="shared" si="4"/>
        <v>232.05479452054794</v>
      </c>
      <c r="AJ23" s="139">
        <f t="shared" si="5"/>
        <v>482</v>
      </c>
      <c r="AK23" s="193">
        <v>416</v>
      </c>
      <c r="AL23" s="193">
        <v>234</v>
      </c>
      <c r="AM23" s="207">
        <v>56.25</v>
      </c>
      <c r="AN23" s="208">
        <v>-182</v>
      </c>
      <c r="AO23" s="194">
        <v>190</v>
      </c>
      <c r="AP23" s="194">
        <v>256</v>
      </c>
      <c r="AQ23" s="195">
        <v>134.7</v>
      </c>
      <c r="AR23" s="139">
        <v>66</v>
      </c>
      <c r="AS23" s="289">
        <v>631</v>
      </c>
      <c r="AT23" s="111">
        <v>854</v>
      </c>
      <c r="AU23" s="195">
        <v>135.3</v>
      </c>
      <c r="AV23" s="139">
        <v>223</v>
      </c>
      <c r="AW23" s="111">
        <v>2981</v>
      </c>
      <c r="AX23" s="111">
        <v>2398</v>
      </c>
      <c r="AY23" s="195">
        <v>80.44280442804428</v>
      </c>
      <c r="AZ23" s="139">
        <v>-583</v>
      </c>
      <c r="BA23" s="111">
        <v>2376</v>
      </c>
      <c r="BB23" s="111">
        <v>1781</v>
      </c>
      <c r="BC23" s="195">
        <v>74.95791245791246</v>
      </c>
      <c r="BD23" s="139">
        <v>-595</v>
      </c>
      <c r="BE23" s="196">
        <v>2852.7272727272725</v>
      </c>
      <c r="BF23" s="111">
        <v>3503.1357177853993</v>
      </c>
      <c r="BG23" s="139">
        <f t="shared" si="6"/>
        <v>650.4084450581267</v>
      </c>
      <c r="BH23" s="111">
        <v>327</v>
      </c>
      <c r="BI23" s="111">
        <v>431</v>
      </c>
      <c r="BJ23" s="195">
        <v>131.80428134556576</v>
      </c>
      <c r="BK23" s="139">
        <v>104</v>
      </c>
      <c r="BL23" s="111">
        <v>194</v>
      </c>
      <c r="BM23" s="111">
        <v>5115.27</v>
      </c>
      <c r="BN23" s="239">
        <v>7020.9</v>
      </c>
      <c r="BO23" s="290">
        <v>137.3</v>
      </c>
      <c r="BP23" s="209">
        <v>1905.6299999999992</v>
      </c>
    </row>
    <row r="24" spans="1:68" s="11" customFormat="1" ht="21.75" customHeight="1">
      <c r="A24" s="217" t="s">
        <v>88</v>
      </c>
      <c r="B24" s="197">
        <v>135</v>
      </c>
      <c r="C24" s="111">
        <v>117</v>
      </c>
      <c r="D24" s="206">
        <v>86.66666666666667</v>
      </c>
      <c r="E24" s="236">
        <v>-18</v>
      </c>
      <c r="F24" s="111">
        <v>22</v>
      </c>
      <c r="G24" s="111">
        <v>25</v>
      </c>
      <c r="H24" s="206">
        <v>113.63636363636364</v>
      </c>
      <c r="I24" s="139">
        <v>3</v>
      </c>
      <c r="J24" s="111">
        <v>14</v>
      </c>
      <c r="K24" s="111">
        <v>18</v>
      </c>
      <c r="L24" s="206">
        <v>128.57142857142858</v>
      </c>
      <c r="M24" s="139">
        <v>4</v>
      </c>
      <c r="N24" s="111">
        <v>6</v>
      </c>
      <c r="O24" s="111">
        <v>7</v>
      </c>
      <c r="P24" s="195">
        <v>116.66666666666667</v>
      </c>
      <c r="Q24" s="236">
        <v>1</v>
      </c>
      <c r="R24" s="195">
        <v>42.9</v>
      </c>
      <c r="S24" s="195">
        <v>38.9</v>
      </c>
      <c r="T24" s="195">
        <v>-4</v>
      </c>
      <c r="U24" s="111">
        <v>8</v>
      </c>
      <c r="V24" s="237">
        <v>11</v>
      </c>
      <c r="W24" s="195">
        <v>137.5</v>
      </c>
      <c r="X24" s="139">
        <v>3</v>
      </c>
      <c r="Y24" s="111">
        <v>206</v>
      </c>
      <c r="Z24" s="111">
        <v>185</v>
      </c>
      <c r="AA24" s="206">
        <f t="shared" si="0"/>
        <v>89.80582524271846</v>
      </c>
      <c r="AB24" s="139">
        <f t="shared" si="1"/>
        <v>-21</v>
      </c>
      <c r="AC24" s="111">
        <v>113</v>
      </c>
      <c r="AD24" s="111">
        <v>93</v>
      </c>
      <c r="AE24" s="206">
        <f t="shared" si="2"/>
        <v>82.30088495575221</v>
      </c>
      <c r="AF24" s="139">
        <f t="shared" si="3"/>
        <v>-20</v>
      </c>
      <c r="AG24" s="111">
        <v>79</v>
      </c>
      <c r="AH24" s="192">
        <v>65</v>
      </c>
      <c r="AI24" s="206">
        <f t="shared" si="4"/>
        <v>82.27848101265823</v>
      </c>
      <c r="AJ24" s="139">
        <f t="shared" si="5"/>
        <v>-14</v>
      </c>
      <c r="AK24" s="193">
        <v>14</v>
      </c>
      <c r="AL24" s="193">
        <v>11</v>
      </c>
      <c r="AM24" s="207">
        <v>78.57142857142857</v>
      </c>
      <c r="AN24" s="208">
        <v>-3</v>
      </c>
      <c r="AO24" s="194">
        <v>12</v>
      </c>
      <c r="AP24" s="194">
        <v>16</v>
      </c>
      <c r="AQ24" s="195">
        <v>133.3</v>
      </c>
      <c r="AR24" s="139">
        <v>4</v>
      </c>
      <c r="AS24" s="289">
        <v>19</v>
      </c>
      <c r="AT24" s="111">
        <v>35</v>
      </c>
      <c r="AU24" s="195">
        <v>184.2</v>
      </c>
      <c r="AV24" s="139">
        <v>16</v>
      </c>
      <c r="AW24" s="111">
        <v>116</v>
      </c>
      <c r="AX24" s="111">
        <v>92</v>
      </c>
      <c r="AY24" s="195">
        <v>79.3103448275862</v>
      </c>
      <c r="AZ24" s="139">
        <v>-24</v>
      </c>
      <c r="BA24" s="111">
        <v>63</v>
      </c>
      <c r="BB24" s="111">
        <v>60</v>
      </c>
      <c r="BC24" s="195">
        <v>95.23809523809523</v>
      </c>
      <c r="BD24" s="139">
        <v>-3</v>
      </c>
      <c r="BE24" s="196">
        <v>1594.8051948051948</v>
      </c>
      <c r="BF24" s="111">
        <v>2442.4242424242425</v>
      </c>
      <c r="BG24" s="139">
        <f t="shared" si="6"/>
        <v>847.6190476190477</v>
      </c>
      <c r="BH24" s="111">
        <v>5</v>
      </c>
      <c r="BI24" s="111">
        <v>17</v>
      </c>
      <c r="BJ24" s="195">
        <v>340</v>
      </c>
      <c r="BK24" s="139">
        <v>12</v>
      </c>
      <c r="BL24" s="111">
        <v>4</v>
      </c>
      <c r="BM24" s="111">
        <v>4033.8</v>
      </c>
      <c r="BN24" s="239">
        <v>4429.71</v>
      </c>
      <c r="BO24" s="290">
        <v>109.8</v>
      </c>
      <c r="BP24" s="209">
        <v>395.90999999999985</v>
      </c>
    </row>
    <row r="25" spans="1:68" s="11" customFormat="1" ht="21.75" customHeight="1">
      <c r="A25" s="217" t="s">
        <v>89</v>
      </c>
      <c r="B25" s="197">
        <v>312</v>
      </c>
      <c r="C25" s="111">
        <v>306</v>
      </c>
      <c r="D25" s="206">
        <v>98.07692307692307</v>
      </c>
      <c r="E25" s="236">
        <v>-6</v>
      </c>
      <c r="F25" s="111">
        <v>65</v>
      </c>
      <c r="G25" s="111">
        <v>57</v>
      </c>
      <c r="H25" s="206">
        <v>87.6923076923077</v>
      </c>
      <c r="I25" s="139">
        <v>-8</v>
      </c>
      <c r="J25" s="111">
        <v>45</v>
      </c>
      <c r="K25" s="111">
        <v>64</v>
      </c>
      <c r="L25" s="206">
        <v>142.22222222222223</v>
      </c>
      <c r="M25" s="139">
        <v>19</v>
      </c>
      <c r="N25" s="111">
        <v>25</v>
      </c>
      <c r="O25" s="111">
        <v>42</v>
      </c>
      <c r="P25" s="195">
        <v>168</v>
      </c>
      <c r="Q25" s="236">
        <v>17</v>
      </c>
      <c r="R25" s="195">
        <v>55.6</v>
      </c>
      <c r="S25" s="195">
        <v>65.6</v>
      </c>
      <c r="T25" s="195">
        <v>9.999999999999993</v>
      </c>
      <c r="U25" s="111">
        <v>20</v>
      </c>
      <c r="V25" s="237">
        <v>17</v>
      </c>
      <c r="W25" s="195">
        <v>85</v>
      </c>
      <c r="X25" s="139">
        <v>-3</v>
      </c>
      <c r="Y25" s="111">
        <v>368</v>
      </c>
      <c r="Z25" s="111">
        <v>468</v>
      </c>
      <c r="AA25" s="206">
        <f t="shared" si="0"/>
        <v>127.17391304347827</v>
      </c>
      <c r="AB25" s="139">
        <f t="shared" si="1"/>
        <v>100</v>
      </c>
      <c r="AC25" s="111">
        <v>269</v>
      </c>
      <c r="AD25" s="111">
        <v>253</v>
      </c>
      <c r="AE25" s="206">
        <f t="shared" si="2"/>
        <v>94.05204460966543</v>
      </c>
      <c r="AF25" s="139">
        <f t="shared" si="3"/>
        <v>-16</v>
      </c>
      <c r="AG25" s="111">
        <v>51</v>
      </c>
      <c r="AH25" s="192">
        <v>117</v>
      </c>
      <c r="AI25" s="206">
        <f t="shared" si="4"/>
        <v>229.41176470588235</v>
      </c>
      <c r="AJ25" s="139">
        <f t="shared" si="5"/>
        <v>66</v>
      </c>
      <c r="AK25" s="193">
        <v>24</v>
      </c>
      <c r="AL25" s="193">
        <v>44</v>
      </c>
      <c r="AM25" s="207">
        <v>183.33333333333331</v>
      </c>
      <c r="AN25" s="208">
        <v>20</v>
      </c>
      <c r="AO25" s="194">
        <v>29</v>
      </c>
      <c r="AP25" s="194">
        <v>43</v>
      </c>
      <c r="AQ25" s="195">
        <v>148.3</v>
      </c>
      <c r="AR25" s="139">
        <v>14</v>
      </c>
      <c r="AS25" s="289">
        <v>84</v>
      </c>
      <c r="AT25" s="111">
        <v>133</v>
      </c>
      <c r="AU25" s="195">
        <v>158.3</v>
      </c>
      <c r="AV25" s="139">
        <v>49</v>
      </c>
      <c r="AW25" s="111">
        <v>263</v>
      </c>
      <c r="AX25" s="111">
        <v>261</v>
      </c>
      <c r="AY25" s="195">
        <v>99.23954372623575</v>
      </c>
      <c r="AZ25" s="139">
        <v>-2</v>
      </c>
      <c r="BA25" s="111">
        <v>184</v>
      </c>
      <c r="BB25" s="111">
        <v>194</v>
      </c>
      <c r="BC25" s="195">
        <v>105.43478260869566</v>
      </c>
      <c r="BD25" s="139">
        <v>10</v>
      </c>
      <c r="BE25" s="196">
        <v>1992.1052631578948</v>
      </c>
      <c r="BF25" s="111">
        <v>2420.689655172414</v>
      </c>
      <c r="BG25" s="139">
        <f t="shared" si="6"/>
        <v>428.58439201451915</v>
      </c>
      <c r="BH25" s="111">
        <v>36</v>
      </c>
      <c r="BI25" s="111">
        <v>67</v>
      </c>
      <c r="BJ25" s="195">
        <v>186.11111111111111</v>
      </c>
      <c r="BK25" s="139">
        <v>31</v>
      </c>
      <c r="BL25" s="111">
        <v>29</v>
      </c>
      <c r="BM25" s="111">
        <v>5388.49</v>
      </c>
      <c r="BN25" s="239">
        <v>6142.86</v>
      </c>
      <c r="BO25" s="290">
        <v>114</v>
      </c>
      <c r="BP25" s="209">
        <v>754.3699999999999</v>
      </c>
    </row>
    <row r="26" spans="1:68" s="11" customFormat="1" ht="21.75" customHeight="1">
      <c r="A26" s="217" t="s">
        <v>90</v>
      </c>
      <c r="B26" s="197">
        <v>1208</v>
      </c>
      <c r="C26" s="111">
        <v>1149</v>
      </c>
      <c r="D26" s="206">
        <v>95.1158940397351</v>
      </c>
      <c r="E26" s="236">
        <v>-59</v>
      </c>
      <c r="F26" s="111">
        <v>258</v>
      </c>
      <c r="G26" s="111">
        <v>293</v>
      </c>
      <c r="H26" s="206">
        <v>113.56589147286822</v>
      </c>
      <c r="I26" s="139">
        <v>35</v>
      </c>
      <c r="J26" s="111">
        <v>209</v>
      </c>
      <c r="K26" s="111">
        <v>186</v>
      </c>
      <c r="L26" s="206">
        <v>88.99521531100478</v>
      </c>
      <c r="M26" s="139">
        <v>-23</v>
      </c>
      <c r="N26" s="111">
        <v>71</v>
      </c>
      <c r="O26" s="111">
        <v>92</v>
      </c>
      <c r="P26" s="195">
        <v>129.5774647887324</v>
      </c>
      <c r="Q26" s="236">
        <v>21</v>
      </c>
      <c r="R26" s="195">
        <v>34</v>
      </c>
      <c r="S26" s="195">
        <v>49.5</v>
      </c>
      <c r="T26" s="195">
        <v>15.5</v>
      </c>
      <c r="U26" s="111">
        <v>110</v>
      </c>
      <c r="V26" s="237">
        <v>112</v>
      </c>
      <c r="W26" s="195">
        <v>101.81818181818181</v>
      </c>
      <c r="X26" s="139">
        <v>2</v>
      </c>
      <c r="Y26" s="111">
        <v>1189</v>
      </c>
      <c r="Z26" s="111">
        <v>1516</v>
      </c>
      <c r="AA26" s="206">
        <f t="shared" si="0"/>
        <v>127.50210260723296</v>
      </c>
      <c r="AB26" s="139">
        <f t="shared" si="1"/>
        <v>327</v>
      </c>
      <c r="AC26" s="111">
        <v>896</v>
      </c>
      <c r="AD26" s="111">
        <v>865</v>
      </c>
      <c r="AE26" s="206">
        <f t="shared" si="2"/>
        <v>96.54017857142857</v>
      </c>
      <c r="AF26" s="139">
        <f t="shared" si="3"/>
        <v>-31</v>
      </c>
      <c r="AG26" s="111">
        <v>92</v>
      </c>
      <c r="AH26" s="192">
        <v>426</v>
      </c>
      <c r="AI26" s="206">
        <f t="shared" si="4"/>
        <v>463.0434782608695</v>
      </c>
      <c r="AJ26" s="139">
        <f t="shared" si="5"/>
        <v>334</v>
      </c>
      <c r="AK26" s="193">
        <v>103</v>
      </c>
      <c r="AL26" s="193">
        <v>105</v>
      </c>
      <c r="AM26" s="207">
        <v>101.94174757281553</v>
      </c>
      <c r="AN26" s="208">
        <v>2</v>
      </c>
      <c r="AO26" s="194">
        <v>193</v>
      </c>
      <c r="AP26" s="194">
        <v>140</v>
      </c>
      <c r="AQ26" s="195">
        <v>72.5</v>
      </c>
      <c r="AR26" s="139">
        <v>-53</v>
      </c>
      <c r="AS26" s="289">
        <v>340</v>
      </c>
      <c r="AT26" s="111">
        <v>273</v>
      </c>
      <c r="AU26" s="195">
        <v>80.3</v>
      </c>
      <c r="AV26" s="139">
        <v>-67</v>
      </c>
      <c r="AW26" s="111">
        <v>1010</v>
      </c>
      <c r="AX26" s="111">
        <v>935</v>
      </c>
      <c r="AY26" s="195">
        <v>92.57425742574257</v>
      </c>
      <c r="AZ26" s="139">
        <v>-75</v>
      </c>
      <c r="BA26" s="111">
        <v>678</v>
      </c>
      <c r="BB26" s="111">
        <v>627</v>
      </c>
      <c r="BC26" s="195">
        <v>92.47787610619469</v>
      </c>
      <c r="BD26" s="139">
        <v>-51</v>
      </c>
      <c r="BE26" s="196">
        <v>2179.324894514768</v>
      </c>
      <c r="BF26" s="111">
        <v>2570.3101920236336</v>
      </c>
      <c r="BG26" s="139">
        <f t="shared" si="6"/>
        <v>390.98529750886564</v>
      </c>
      <c r="BH26" s="111">
        <v>131</v>
      </c>
      <c r="BI26" s="111">
        <v>90</v>
      </c>
      <c r="BJ26" s="195">
        <v>68.70229007633588</v>
      </c>
      <c r="BK26" s="139">
        <v>-41</v>
      </c>
      <c r="BL26" s="111">
        <v>169</v>
      </c>
      <c r="BM26" s="111">
        <v>4228.77</v>
      </c>
      <c r="BN26" s="239">
        <v>7979.89</v>
      </c>
      <c r="BO26" s="290">
        <v>188.7</v>
      </c>
      <c r="BP26" s="209">
        <v>3751.12</v>
      </c>
    </row>
    <row r="27" spans="1:68" s="11" customFormat="1" ht="21.75" customHeight="1">
      <c r="A27" s="217" t="s">
        <v>91</v>
      </c>
      <c r="B27" s="197">
        <v>223</v>
      </c>
      <c r="C27" s="111">
        <v>191</v>
      </c>
      <c r="D27" s="206">
        <v>85.65022421524664</v>
      </c>
      <c r="E27" s="236">
        <v>-32</v>
      </c>
      <c r="F27" s="111">
        <v>51</v>
      </c>
      <c r="G27" s="111">
        <v>27</v>
      </c>
      <c r="H27" s="206">
        <v>52.94117647058824</v>
      </c>
      <c r="I27" s="139">
        <v>-24</v>
      </c>
      <c r="J27" s="111">
        <v>22</v>
      </c>
      <c r="K27" s="111">
        <v>41</v>
      </c>
      <c r="L27" s="206">
        <v>186.36363636363635</v>
      </c>
      <c r="M27" s="139">
        <v>19</v>
      </c>
      <c r="N27" s="111">
        <v>3</v>
      </c>
      <c r="O27" s="111">
        <v>23</v>
      </c>
      <c r="P27" s="195">
        <v>766.6666666666667</v>
      </c>
      <c r="Q27" s="236">
        <v>20</v>
      </c>
      <c r="R27" s="195">
        <v>13.6</v>
      </c>
      <c r="S27" s="195">
        <v>56.1</v>
      </c>
      <c r="T27" s="195">
        <v>42.5</v>
      </c>
      <c r="U27" s="111">
        <v>29</v>
      </c>
      <c r="V27" s="237">
        <v>28</v>
      </c>
      <c r="W27" s="195">
        <v>96.55172413793103</v>
      </c>
      <c r="X27" s="139">
        <v>-1</v>
      </c>
      <c r="Y27" s="111">
        <v>224</v>
      </c>
      <c r="Z27" s="111">
        <v>436</v>
      </c>
      <c r="AA27" s="206">
        <f t="shared" si="0"/>
        <v>194.64285714285714</v>
      </c>
      <c r="AB27" s="139">
        <f t="shared" si="1"/>
        <v>212</v>
      </c>
      <c r="AC27" s="111">
        <v>186</v>
      </c>
      <c r="AD27" s="111">
        <v>157</v>
      </c>
      <c r="AE27" s="206">
        <f t="shared" si="2"/>
        <v>84.40860215053763</v>
      </c>
      <c r="AF27" s="139">
        <f t="shared" si="3"/>
        <v>-29</v>
      </c>
      <c r="AG27" s="111">
        <v>0</v>
      </c>
      <c r="AH27" s="192">
        <v>228</v>
      </c>
      <c r="AI27" s="206"/>
      <c r="AJ27" s="139">
        <f t="shared" si="5"/>
        <v>228</v>
      </c>
      <c r="AK27" s="193">
        <v>12</v>
      </c>
      <c r="AL27" s="193">
        <v>12</v>
      </c>
      <c r="AM27" s="207">
        <v>100</v>
      </c>
      <c r="AN27" s="208">
        <v>0</v>
      </c>
      <c r="AO27" s="194">
        <v>25</v>
      </c>
      <c r="AP27" s="194">
        <v>26</v>
      </c>
      <c r="AQ27" s="195">
        <v>104</v>
      </c>
      <c r="AR27" s="139">
        <v>1</v>
      </c>
      <c r="AS27" s="289">
        <v>45</v>
      </c>
      <c r="AT27" s="111">
        <v>70</v>
      </c>
      <c r="AU27" s="195">
        <v>155.6</v>
      </c>
      <c r="AV27" s="139">
        <v>25</v>
      </c>
      <c r="AW27" s="111">
        <v>189</v>
      </c>
      <c r="AX27" s="111">
        <v>161</v>
      </c>
      <c r="AY27" s="195">
        <v>85.18518518518519</v>
      </c>
      <c r="AZ27" s="139">
        <v>-28</v>
      </c>
      <c r="BA27" s="111">
        <v>118</v>
      </c>
      <c r="BB27" s="111">
        <v>103</v>
      </c>
      <c r="BC27" s="195">
        <v>87.28813559322035</v>
      </c>
      <c r="BD27" s="139">
        <v>-15</v>
      </c>
      <c r="BE27" s="196">
        <v>1736.231884057971</v>
      </c>
      <c r="BF27" s="111">
        <v>1870.2702702702702</v>
      </c>
      <c r="BG27" s="139">
        <f t="shared" si="6"/>
        <v>134.0383862122992</v>
      </c>
      <c r="BH27" s="111">
        <v>24</v>
      </c>
      <c r="BI27" s="111">
        <v>31</v>
      </c>
      <c r="BJ27" s="195">
        <v>129.16666666666669</v>
      </c>
      <c r="BK27" s="139">
        <v>7</v>
      </c>
      <c r="BL27" s="111">
        <v>7</v>
      </c>
      <c r="BM27" s="111">
        <v>4285.79</v>
      </c>
      <c r="BN27" s="239">
        <v>6032.94</v>
      </c>
      <c r="BO27" s="290">
        <v>140.8</v>
      </c>
      <c r="BP27" s="209">
        <v>1747.1499999999996</v>
      </c>
    </row>
    <row r="28" spans="1:68" s="11" customFormat="1" ht="21.75" customHeight="1">
      <c r="A28" s="217" t="s">
        <v>92</v>
      </c>
      <c r="B28" s="238">
        <v>393</v>
      </c>
      <c r="C28" s="186">
        <v>393</v>
      </c>
      <c r="D28" s="206">
        <v>100</v>
      </c>
      <c r="E28" s="236">
        <v>0</v>
      </c>
      <c r="F28" s="239">
        <v>37</v>
      </c>
      <c r="G28" s="239">
        <v>62</v>
      </c>
      <c r="H28" s="206">
        <v>167.56756756756758</v>
      </c>
      <c r="I28" s="139">
        <v>25</v>
      </c>
      <c r="J28" s="240">
        <v>11</v>
      </c>
      <c r="K28" s="239">
        <v>22</v>
      </c>
      <c r="L28" s="206">
        <v>200</v>
      </c>
      <c r="M28" s="139">
        <v>11</v>
      </c>
      <c r="N28" s="111">
        <v>2</v>
      </c>
      <c r="O28" s="111">
        <v>7</v>
      </c>
      <c r="P28" s="195">
        <v>350</v>
      </c>
      <c r="Q28" s="236">
        <v>5</v>
      </c>
      <c r="R28" s="195">
        <v>18.2</v>
      </c>
      <c r="S28" s="195">
        <v>31.8</v>
      </c>
      <c r="T28" s="195">
        <v>13.600000000000001</v>
      </c>
      <c r="U28" s="111">
        <v>30</v>
      </c>
      <c r="V28" s="237">
        <v>18</v>
      </c>
      <c r="W28" s="195">
        <v>60</v>
      </c>
      <c r="X28" s="139">
        <v>-12</v>
      </c>
      <c r="Y28" s="111">
        <v>358</v>
      </c>
      <c r="Z28" s="111">
        <v>481</v>
      </c>
      <c r="AA28" s="206">
        <f t="shared" si="0"/>
        <v>134.35754189944134</v>
      </c>
      <c r="AB28" s="139">
        <f t="shared" si="1"/>
        <v>123</v>
      </c>
      <c r="AC28" s="111">
        <v>331</v>
      </c>
      <c r="AD28" s="111">
        <v>337</v>
      </c>
      <c r="AE28" s="206">
        <f t="shared" si="2"/>
        <v>101.81268882175227</v>
      </c>
      <c r="AF28" s="139">
        <f t="shared" si="3"/>
        <v>6</v>
      </c>
      <c r="AG28" s="111">
        <v>0</v>
      </c>
      <c r="AH28" s="192">
        <v>0</v>
      </c>
      <c r="AI28" s="206"/>
      <c r="AJ28" s="139">
        <f t="shared" si="5"/>
        <v>0</v>
      </c>
      <c r="AK28" s="198">
        <v>44</v>
      </c>
      <c r="AL28" s="198">
        <v>18</v>
      </c>
      <c r="AM28" s="207">
        <v>40.909090909090914</v>
      </c>
      <c r="AN28" s="208">
        <v>-26</v>
      </c>
      <c r="AO28" s="111">
        <v>23</v>
      </c>
      <c r="AP28" s="111">
        <v>45</v>
      </c>
      <c r="AQ28" s="195">
        <v>195.7</v>
      </c>
      <c r="AR28" s="139">
        <v>22</v>
      </c>
      <c r="AS28" s="289">
        <v>108</v>
      </c>
      <c r="AT28" s="111">
        <v>134</v>
      </c>
      <c r="AU28" s="195">
        <v>124.1</v>
      </c>
      <c r="AV28" s="139">
        <v>26</v>
      </c>
      <c r="AW28" s="111">
        <v>358</v>
      </c>
      <c r="AX28" s="111">
        <v>361</v>
      </c>
      <c r="AY28" s="195">
        <v>100.83798882681565</v>
      </c>
      <c r="AZ28" s="139">
        <v>3</v>
      </c>
      <c r="BA28" s="111">
        <v>300</v>
      </c>
      <c r="BB28" s="111">
        <v>318</v>
      </c>
      <c r="BC28" s="195">
        <v>106</v>
      </c>
      <c r="BD28" s="139">
        <v>18</v>
      </c>
      <c r="BE28" s="196">
        <v>2589.820359281437</v>
      </c>
      <c r="BF28" s="111">
        <v>3234.437086092715</v>
      </c>
      <c r="BG28" s="139">
        <f t="shared" si="6"/>
        <v>644.6167268112781</v>
      </c>
      <c r="BH28" s="237">
        <v>54</v>
      </c>
      <c r="BI28" s="111">
        <v>67</v>
      </c>
      <c r="BJ28" s="195">
        <v>124.07407407407408</v>
      </c>
      <c r="BK28" s="139">
        <v>13</v>
      </c>
      <c r="BL28" s="111">
        <v>49</v>
      </c>
      <c r="BM28" s="111">
        <v>4047.34</v>
      </c>
      <c r="BN28" s="239">
        <v>5139.38</v>
      </c>
      <c r="BO28" s="290">
        <v>127</v>
      </c>
      <c r="BP28" s="209">
        <v>1092.04</v>
      </c>
    </row>
    <row r="29" spans="1:68" s="11" customFormat="1" ht="21.75" customHeight="1">
      <c r="A29" s="217" t="s">
        <v>93</v>
      </c>
      <c r="B29" s="238">
        <v>1086</v>
      </c>
      <c r="C29" s="186">
        <v>1088</v>
      </c>
      <c r="D29" s="206">
        <v>100.18416206261512</v>
      </c>
      <c r="E29" s="236">
        <v>2</v>
      </c>
      <c r="F29" s="239">
        <v>120</v>
      </c>
      <c r="G29" s="239">
        <v>134</v>
      </c>
      <c r="H29" s="206">
        <v>111.66666666666667</v>
      </c>
      <c r="I29" s="139">
        <v>14</v>
      </c>
      <c r="J29" s="240">
        <v>23</v>
      </c>
      <c r="K29" s="239">
        <v>41</v>
      </c>
      <c r="L29" s="206">
        <v>178.26086956521738</v>
      </c>
      <c r="M29" s="139">
        <v>18</v>
      </c>
      <c r="N29" s="111">
        <v>6</v>
      </c>
      <c r="O29" s="111">
        <v>5</v>
      </c>
      <c r="P29" s="195">
        <v>83.33333333333334</v>
      </c>
      <c r="Q29" s="236">
        <v>-1</v>
      </c>
      <c r="R29" s="195">
        <v>26.1</v>
      </c>
      <c r="S29" s="195">
        <v>12.2</v>
      </c>
      <c r="T29" s="195">
        <v>-13.900000000000002</v>
      </c>
      <c r="U29" s="111">
        <v>59</v>
      </c>
      <c r="V29" s="237">
        <v>51</v>
      </c>
      <c r="W29" s="195">
        <v>86.4406779661017</v>
      </c>
      <c r="X29" s="139">
        <v>-8</v>
      </c>
      <c r="Y29" s="111">
        <v>827</v>
      </c>
      <c r="Z29" s="111">
        <v>840</v>
      </c>
      <c r="AA29" s="206">
        <f t="shared" si="0"/>
        <v>101.57194679564692</v>
      </c>
      <c r="AB29" s="139">
        <f t="shared" si="1"/>
        <v>13</v>
      </c>
      <c r="AC29" s="111">
        <v>726</v>
      </c>
      <c r="AD29" s="111">
        <v>750</v>
      </c>
      <c r="AE29" s="206">
        <f t="shared" si="2"/>
        <v>103.30578512396693</v>
      </c>
      <c r="AF29" s="139">
        <f t="shared" si="3"/>
        <v>24</v>
      </c>
      <c r="AG29" s="111">
        <v>19</v>
      </c>
      <c r="AH29" s="192">
        <v>4</v>
      </c>
      <c r="AI29" s="206">
        <f t="shared" si="4"/>
        <v>21.052631578947366</v>
      </c>
      <c r="AJ29" s="139">
        <f t="shared" si="5"/>
        <v>-15</v>
      </c>
      <c r="AK29" s="198">
        <v>42</v>
      </c>
      <c r="AL29" s="198">
        <v>25</v>
      </c>
      <c r="AM29" s="207">
        <v>59.523809523809526</v>
      </c>
      <c r="AN29" s="208">
        <v>-17</v>
      </c>
      <c r="AO29" s="111">
        <v>29</v>
      </c>
      <c r="AP29" s="111">
        <v>33</v>
      </c>
      <c r="AQ29" s="195">
        <v>113.8</v>
      </c>
      <c r="AR29" s="139">
        <v>4</v>
      </c>
      <c r="AS29" s="289">
        <v>46</v>
      </c>
      <c r="AT29" s="111">
        <v>56</v>
      </c>
      <c r="AU29" s="195">
        <v>121.7</v>
      </c>
      <c r="AV29" s="139">
        <v>10</v>
      </c>
      <c r="AW29" s="111">
        <v>1015</v>
      </c>
      <c r="AX29" s="111">
        <v>987</v>
      </c>
      <c r="AY29" s="195">
        <v>97.24137931034483</v>
      </c>
      <c r="AZ29" s="139">
        <v>-28</v>
      </c>
      <c r="BA29" s="111">
        <v>825</v>
      </c>
      <c r="BB29" s="111">
        <v>784</v>
      </c>
      <c r="BC29" s="195">
        <v>95.03030303030303</v>
      </c>
      <c r="BD29" s="139">
        <v>-41</v>
      </c>
      <c r="BE29" s="196">
        <v>2478.8387096774195</v>
      </c>
      <c r="BF29" s="111">
        <v>3022.625</v>
      </c>
      <c r="BG29" s="139">
        <f t="shared" si="6"/>
        <v>543.7862903225805</v>
      </c>
      <c r="BH29" s="237">
        <v>22</v>
      </c>
      <c r="BI29" s="111">
        <v>11</v>
      </c>
      <c r="BJ29" s="195">
        <v>50</v>
      </c>
      <c r="BK29" s="139">
        <v>-11</v>
      </c>
      <c r="BL29" s="111">
        <v>2</v>
      </c>
      <c r="BM29" s="111">
        <v>4074.65</v>
      </c>
      <c r="BN29" s="239">
        <v>4595.27</v>
      </c>
      <c r="BO29" s="290">
        <v>112.8</v>
      </c>
      <c r="BP29" s="209">
        <v>520.6200000000003</v>
      </c>
    </row>
    <row r="30" spans="1:68" s="11" customFormat="1" ht="21.75" customHeight="1">
      <c r="A30" s="217" t="s">
        <v>94</v>
      </c>
      <c r="B30" s="238">
        <v>565</v>
      </c>
      <c r="C30" s="186">
        <v>564</v>
      </c>
      <c r="D30" s="206">
        <v>99.82300884955752</v>
      </c>
      <c r="E30" s="236">
        <v>-1</v>
      </c>
      <c r="F30" s="239">
        <v>68</v>
      </c>
      <c r="G30" s="239">
        <v>130</v>
      </c>
      <c r="H30" s="206">
        <v>191.1764705882353</v>
      </c>
      <c r="I30" s="139">
        <v>62</v>
      </c>
      <c r="J30" s="240">
        <v>39</v>
      </c>
      <c r="K30" s="239">
        <v>61</v>
      </c>
      <c r="L30" s="206">
        <v>156.4102564102564</v>
      </c>
      <c r="M30" s="139">
        <v>22</v>
      </c>
      <c r="N30" s="111">
        <v>14</v>
      </c>
      <c r="O30" s="111">
        <v>30</v>
      </c>
      <c r="P30" s="195">
        <v>214.28571428571428</v>
      </c>
      <c r="Q30" s="236">
        <v>16</v>
      </c>
      <c r="R30" s="195">
        <v>35.9</v>
      </c>
      <c r="S30" s="195">
        <v>49.2</v>
      </c>
      <c r="T30" s="195">
        <v>13.300000000000004</v>
      </c>
      <c r="U30" s="111">
        <v>6</v>
      </c>
      <c r="V30" s="237">
        <v>27</v>
      </c>
      <c r="W30" s="195">
        <v>450</v>
      </c>
      <c r="X30" s="139">
        <v>21</v>
      </c>
      <c r="Y30" s="111">
        <v>565</v>
      </c>
      <c r="Z30" s="111">
        <v>824</v>
      </c>
      <c r="AA30" s="206">
        <f t="shared" si="0"/>
        <v>145.8407079646018</v>
      </c>
      <c r="AB30" s="139">
        <f t="shared" si="1"/>
        <v>259</v>
      </c>
      <c r="AC30" s="111">
        <v>455</v>
      </c>
      <c r="AD30" s="111">
        <v>467</v>
      </c>
      <c r="AE30" s="206">
        <f t="shared" si="2"/>
        <v>102.63736263736263</v>
      </c>
      <c r="AF30" s="139">
        <f t="shared" si="3"/>
        <v>12</v>
      </c>
      <c r="AG30" s="111">
        <v>13</v>
      </c>
      <c r="AH30" s="192">
        <v>179</v>
      </c>
      <c r="AI30" s="206">
        <f t="shared" si="4"/>
        <v>1376.923076923077</v>
      </c>
      <c r="AJ30" s="139">
        <f t="shared" si="5"/>
        <v>166</v>
      </c>
      <c r="AK30" s="198">
        <v>17</v>
      </c>
      <c r="AL30" s="198">
        <v>13</v>
      </c>
      <c r="AM30" s="207">
        <v>76.47058823529412</v>
      </c>
      <c r="AN30" s="208">
        <v>-4</v>
      </c>
      <c r="AO30" s="111">
        <v>44</v>
      </c>
      <c r="AP30" s="111">
        <v>50</v>
      </c>
      <c r="AQ30" s="195">
        <v>113.6</v>
      </c>
      <c r="AR30" s="139">
        <v>6</v>
      </c>
      <c r="AS30" s="289">
        <v>106</v>
      </c>
      <c r="AT30" s="111">
        <v>121</v>
      </c>
      <c r="AU30" s="195">
        <v>114.2</v>
      </c>
      <c r="AV30" s="139">
        <v>15</v>
      </c>
      <c r="AW30" s="111">
        <v>497</v>
      </c>
      <c r="AX30" s="111">
        <v>507</v>
      </c>
      <c r="AY30" s="195">
        <v>102.01207243460763</v>
      </c>
      <c r="AZ30" s="139">
        <v>10</v>
      </c>
      <c r="BA30" s="111">
        <v>392</v>
      </c>
      <c r="BB30" s="111">
        <v>404</v>
      </c>
      <c r="BC30" s="195">
        <v>103.0612244897959</v>
      </c>
      <c r="BD30" s="139">
        <v>12</v>
      </c>
      <c r="BE30" s="196">
        <v>2745.498783454988</v>
      </c>
      <c r="BF30" s="111">
        <v>3855.942028985507</v>
      </c>
      <c r="BG30" s="139">
        <f t="shared" si="6"/>
        <v>1110.443245530519</v>
      </c>
      <c r="BH30" s="237">
        <v>63</v>
      </c>
      <c r="BI30" s="111">
        <v>56</v>
      </c>
      <c r="BJ30" s="195">
        <v>88.88888888888889</v>
      </c>
      <c r="BK30" s="139">
        <v>-7</v>
      </c>
      <c r="BL30" s="111">
        <v>17</v>
      </c>
      <c r="BM30" s="111">
        <v>5166.7</v>
      </c>
      <c r="BN30" s="239">
        <v>5338.12</v>
      </c>
      <c r="BO30" s="290">
        <v>103.3</v>
      </c>
      <c r="BP30" s="209">
        <v>171.42000000000007</v>
      </c>
    </row>
    <row r="31" spans="1:68" s="13" customFormat="1" ht="21.75" customHeight="1">
      <c r="A31" s="217" t="s">
        <v>95</v>
      </c>
      <c r="B31" s="238">
        <v>316</v>
      </c>
      <c r="C31" s="186">
        <v>263</v>
      </c>
      <c r="D31" s="206">
        <v>83.22784810126582</v>
      </c>
      <c r="E31" s="236">
        <v>-53</v>
      </c>
      <c r="F31" s="239">
        <v>44</v>
      </c>
      <c r="G31" s="239">
        <v>55</v>
      </c>
      <c r="H31" s="206">
        <v>125</v>
      </c>
      <c r="I31" s="139">
        <v>11</v>
      </c>
      <c r="J31" s="240">
        <v>55</v>
      </c>
      <c r="K31" s="239">
        <v>48</v>
      </c>
      <c r="L31" s="206">
        <v>87.27272727272727</v>
      </c>
      <c r="M31" s="139">
        <v>-7</v>
      </c>
      <c r="N31" s="111">
        <v>15</v>
      </c>
      <c r="O31" s="111">
        <v>32</v>
      </c>
      <c r="P31" s="195">
        <v>213.33333333333334</v>
      </c>
      <c r="Q31" s="236">
        <v>17</v>
      </c>
      <c r="R31" s="195">
        <v>27.3</v>
      </c>
      <c r="S31" s="195">
        <v>66.7</v>
      </c>
      <c r="T31" s="195">
        <v>39.400000000000006</v>
      </c>
      <c r="U31" s="111">
        <v>52</v>
      </c>
      <c r="V31" s="237">
        <v>36</v>
      </c>
      <c r="W31" s="195">
        <v>69.23076923076923</v>
      </c>
      <c r="X31" s="139">
        <v>-16</v>
      </c>
      <c r="Y31" s="111">
        <v>435</v>
      </c>
      <c r="Z31" s="111">
        <v>418</v>
      </c>
      <c r="AA31" s="206">
        <f t="shared" si="0"/>
        <v>96.0919540229885</v>
      </c>
      <c r="AB31" s="139">
        <f t="shared" si="1"/>
        <v>-17</v>
      </c>
      <c r="AC31" s="111">
        <v>279</v>
      </c>
      <c r="AD31" s="111">
        <v>205</v>
      </c>
      <c r="AE31" s="206">
        <f t="shared" si="2"/>
        <v>73.47670250896059</v>
      </c>
      <c r="AF31" s="139">
        <f t="shared" si="3"/>
        <v>-74</v>
      </c>
      <c r="AG31" s="111">
        <v>88</v>
      </c>
      <c r="AH31" s="192">
        <v>127</v>
      </c>
      <c r="AI31" s="206">
        <f t="shared" si="4"/>
        <v>144.3181818181818</v>
      </c>
      <c r="AJ31" s="139">
        <f t="shared" si="5"/>
        <v>39</v>
      </c>
      <c r="AK31" s="198">
        <v>22</v>
      </c>
      <c r="AL31" s="198">
        <v>4</v>
      </c>
      <c r="AM31" s="207">
        <v>18.181818181818183</v>
      </c>
      <c r="AN31" s="208">
        <v>-18</v>
      </c>
      <c r="AO31" s="111">
        <v>32</v>
      </c>
      <c r="AP31" s="111">
        <v>49</v>
      </c>
      <c r="AQ31" s="195">
        <v>153.1</v>
      </c>
      <c r="AR31" s="139">
        <v>17</v>
      </c>
      <c r="AS31" s="289">
        <v>87</v>
      </c>
      <c r="AT31" s="111">
        <v>84</v>
      </c>
      <c r="AU31" s="195">
        <v>96.6</v>
      </c>
      <c r="AV31" s="139">
        <v>-3</v>
      </c>
      <c r="AW31" s="111">
        <v>272</v>
      </c>
      <c r="AX31" s="111">
        <v>225</v>
      </c>
      <c r="AY31" s="195">
        <v>82.72058823529412</v>
      </c>
      <c r="AZ31" s="139">
        <v>-47</v>
      </c>
      <c r="BA31" s="111">
        <v>218</v>
      </c>
      <c r="BB31" s="111">
        <v>170</v>
      </c>
      <c r="BC31" s="195">
        <v>77.98165137614679</v>
      </c>
      <c r="BD31" s="139">
        <v>-48</v>
      </c>
      <c r="BE31" s="196">
        <v>2638.8646288209607</v>
      </c>
      <c r="BF31" s="111">
        <v>2752.023121387283</v>
      </c>
      <c r="BG31" s="139">
        <f t="shared" si="6"/>
        <v>113.15849256632237</v>
      </c>
      <c r="BH31" s="237">
        <v>34</v>
      </c>
      <c r="BI31" s="111">
        <v>34</v>
      </c>
      <c r="BJ31" s="195">
        <v>100</v>
      </c>
      <c r="BK31" s="139">
        <v>0</v>
      </c>
      <c r="BL31" s="111">
        <v>5</v>
      </c>
      <c r="BM31" s="111">
        <v>4166.47</v>
      </c>
      <c r="BN31" s="239">
        <v>4988.29</v>
      </c>
      <c r="BO31" s="290">
        <v>119.7</v>
      </c>
      <c r="BP31" s="209">
        <v>821.8199999999997</v>
      </c>
    </row>
    <row r="32" spans="1:68" s="11" customFormat="1" ht="21.75" customHeight="1">
      <c r="A32" s="219" t="s">
        <v>96</v>
      </c>
      <c r="B32" s="238">
        <v>459</v>
      </c>
      <c r="C32" s="186">
        <v>330</v>
      </c>
      <c r="D32" s="206">
        <v>71.89542483660131</v>
      </c>
      <c r="E32" s="236">
        <v>-129</v>
      </c>
      <c r="F32" s="239">
        <v>65</v>
      </c>
      <c r="G32" s="239">
        <v>67</v>
      </c>
      <c r="H32" s="206">
        <v>103.07692307692307</v>
      </c>
      <c r="I32" s="139">
        <v>2</v>
      </c>
      <c r="J32" s="240">
        <v>45</v>
      </c>
      <c r="K32" s="239">
        <v>50</v>
      </c>
      <c r="L32" s="206">
        <v>111.11111111111111</v>
      </c>
      <c r="M32" s="139">
        <v>5</v>
      </c>
      <c r="N32" s="111">
        <v>3</v>
      </c>
      <c r="O32" s="111">
        <v>21</v>
      </c>
      <c r="P32" s="195">
        <v>700</v>
      </c>
      <c r="Q32" s="236">
        <v>18</v>
      </c>
      <c r="R32" s="195">
        <v>6.7</v>
      </c>
      <c r="S32" s="195">
        <v>42</v>
      </c>
      <c r="T32" s="195">
        <v>35.3</v>
      </c>
      <c r="U32" s="111">
        <v>34</v>
      </c>
      <c r="V32" s="237">
        <v>42</v>
      </c>
      <c r="W32" s="195">
        <v>123.52941176470588</v>
      </c>
      <c r="X32" s="139">
        <v>8</v>
      </c>
      <c r="Y32" s="111">
        <v>485</v>
      </c>
      <c r="Z32" s="111">
        <v>533</v>
      </c>
      <c r="AA32" s="206">
        <f t="shared" si="0"/>
        <v>109.89690721649485</v>
      </c>
      <c r="AB32" s="139">
        <f t="shared" si="1"/>
        <v>48</v>
      </c>
      <c r="AC32" s="111">
        <v>393</v>
      </c>
      <c r="AD32" s="111">
        <v>279</v>
      </c>
      <c r="AE32" s="206">
        <f t="shared" si="2"/>
        <v>70.99236641221374</v>
      </c>
      <c r="AF32" s="139">
        <f t="shared" si="3"/>
        <v>-114</v>
      </c>
      <c r="AG32" s="111">
        <v>37</v>
      </c>
      <c r="AH32" s="192">
        <v>141</v>
      </c>
      <c r="AI32" s="206">
        <f t="shared" si="4"/>
        <v>381.0810810810811</v>
      </c>
      <c r="AJ32" s="139">
        <f t="shared" si="5"/>
        <v>104</v>
      </c>
      <c r="AK32" s="198">
        <v>14</v>
      </c>
      <c r="AL32" s="198">
        <v>13</v>
      </c>
      <c r="AM32" s="207">
        <v>92.85714285714286</v>
      </c>
      <c r="AN32" s="208">
        <v>-1</v>
      </c>
      <c r="AO32" s="111">
        <v>37</v>
      </c>
      <c r="AP32" s="111">
        <v>55</v>
      </c>
      <c r="AQ32" s="195">
        <v>148.6</v>
      </c>
      <c r="AR32" s="139">
        <v>18</v>
      </c>
      <c r="AS32" s="289">
        <v>58</v>
      </c>
      <c r="AT32" s="111">
        <v>83</v>
      </c>
      <c r="AU32" s="195">
        <v>143.1</v>
      </c>
      <c r="AV32" s="139">
        <v>25</v>
      </c>
      <c r="AW32" s="111">
        <v>368</v>
      </c>
      <c r="AX32" s="111">
        <v>285</v>
      </c>
      <c r="AY32" s="195">
        <v>77.44565217391305</v>
      </c>
      <c r="AZ32" s="139">
        <v>-83</v>
      </c>
      <c r="BA32" s="111">
        <v>280</v>
      </c>
      <c r="BB32" s="111">
        <v>211</v>
      </c>
      <c r="BC32" s="195">
        <v>75.35714285714286</v>
      </c>
      <c r="BD32" s="139">
        <v>-69</v>
      </c>
      <c r="BE32" s="196">
        <v>2170.6293706293704</v>
      </c>
      <c r="BF32" s="111">
        <v>3183.568075117371</v>
      </c>
      <c r="BG32" s="139">
        <f t="shared" si="6"/>
        <v>1012.9387044880004</v>
      </c>
      <c r="BH32" s="237">
        <v>12</v>
      </c>
      <c r="BI32" s="111">
        <v>34</v>
      </c>
      <c r="BJ32" s="195">
        <v>283.33333333333337</v>
      </c>
      <c r="BK32" s="139">
        <v>22</v>
      </c>
      <c r="BL32" s="111">
        <v>23</v>
      </c>
      <c r="BM32" s="111">
        <v>4021.75</v>
      </c>
      <c r="BN32" s="239">
        <v>4438.97</v>
      </c>
      <c r="BO32" s="290">
        <v>110.4</v>
      </c>
      <c r="BP32" s="209">
        <v>417.22000000000025</v>
      </c>
    </row>
    <row r="33" spans="1:68" s="11" customFormat="1" ht="21.75" customHeight="1" thickBot="1">
      <c r="A33" s="220" t="s">
        <v>97</v>
      </c>
      <c r="B33" s="241">
        <v>308</v>
      </c>
      <c r="C33" s="187">
        <v>281</v>
      </c>
      <c r="D33" s="210">
        <v>91.23376623376623</v>
      </c>
      <c r="E33" s="242">
        <v>-27</v>
      </c>
      <c r="F33" s="243">
        <v>66</v>
      </c>
      <c r="G33" s="243">
        <v>57</v>
      </c>
      <c r="H33" s="210">
        <v>86.36363636363636</v>
      </c>
      <c r="I33" s="185">
        <v>-9</v>
      </c>
      <c r="J33" s="244">
        <v>50</v>
      </c>
      <c r="K33" s="243">
        <v>81</v>
      </c>
      <c r="L33" s="210">
        <v>162</v>
      </c>
      <c r="M33" s="185">
        <v>31</v>
      </c>
      <c r="N33" s="112">
        <v>26</v>
      </c>
      <c r="O33" s="112">
        <v>40</v>
      </c>
      <c r="P33" s="200">
        <v>153.84615384615387</v>
      </c>
      <c r="Q33" s="242">
        <v>14</v>
      </c>
      <c r="R33" s="200">
        <v>52</v>
      </c>
      <c r="S33" s="200">
        <v>49.4</v>
      </c>
      <c r="T33" s="200">
        <v>-2.6000000000000014</v>
      </c>
      <c r="U33" s="112">
        <v>22</v>
      </c>
      <c r="V33" s="245">
        <v>43</v>
      </c>
      <c r="W33" s="200">
        <v>195.45454545454547</v>
      </c>
      <c r="X33" s="185">
        <v>21</v>
      </c>
      <c r="Y33" s="112">
        <v>293</v>
      </c>
      <c r="Z33" s="112">
        <v>321</v>
      </c>
      <c r="AA33" s="210">
        <f t="shared" si="0"/>
        <v>109.55631399317407</v>
      </c>
      <c r="AB33" s="185">
        <f t="shared" si="1"/>
        <v>28</v>
      </c>
      <c r="AC33" s="112">
        <v>243</v>
      </c>
      <c r="AD33" s="112">
        <v>210</v>
      </c>
      <c r="AE33" s="210">
        <f t="shared" si="2"/>
        <v>86.41975308641975</v>
      </c>
      <c r="AF33" s="185">
        <f t="shared" si="3"/>
        <v>-33</v>
      </c>
      <c r="AG33" s="112">
        <v>0</v>
      </c>
      <c r="AH33" s="199">
        <v>13</v>
      </c>
      <c r="AI33" s="210"/>
      <c r="AJ33" s="185">
        <f t="shared" si="5"/>
        <v>13</v>
      </c>
      <c r="AK33" s="212">
        <v>13</v>
      </c>
      <c r="AL33" s="212">
        <v>20</v>
      </c>
      <c r="AM33" s="213">
        <v>153.84615384615387</v>
      </c>
      <c r="AN33" s="214">
        <v>7</v>
      </c>
      <c r="AO33" s="112">
        <v>43</v>
      </c>
      <c r="AP33" s="112">
        <v>54</v>
      </c>
      <c r="AQ33" s="200">
        <v>125.6</v>
      </c>
      <c r="AR33" s="185">
        <v>11</v>
      </c>
      <c r="AS33" s="295">
        <v>67</v>
      </c>
      <c r="AT33" s="112">
        <v>117</v>
      </c>
      <c r="AU33" s="200">
        <v>174.6</v>
      </c>
      <c r="AV33" s="185">
        <v>50</v>
      </c>
      <c r="AW33" s="112">
        <v>269</v>
      </c>
      <c r="AX33" s="112">
        <v>223</v>
      </c>
      <c r="AY33" s="200">
        <v>82.8996282527881</v>
      </c>
      <c r="AZ33" s="185">
        <v>-46</v>
      </c>
      <c r="BA33" s="112">
        <v>214</v>
      </c>
      <c r="BB33" s="112">
        <v>187</v>
      </c>
      <c r="BC33" s="200">
        <v>87.38317757009347</v>
      </c>
      <c r="BD33" s="185">
        <v>-27</v>
      </c>
      <c r="BE33" s="201">
        <v>1948.165137614679</v>
      </c>
      <c r="BF33" s="112">
        <v>2239.1509433962265</v>
      </c>
      <c r="BG33" s="185">
        <f t="shared" si="6"/>
        <v>290.98580578154747</v>
      </c>
      <c r="BH33" s="245">
        <v>19</v>
      </c>
      <c r="BI33" s="112">
        <v>37</v>
      </c>
      <c r="BJ33" s="200">
        <v>194.73684210526315</v>
      </c>
      <c r="BK33" s="185">
        <v>18</v>
      </c>
      <c r="BL33" s="112">
        <v>0</v>
      </c>
      <c r="BM33" s="112">
        <v>3887.89</v>
      </c>
      <c r="BN33" s="243">
        <v>6101.35</v>
      </c>
      <c r="BO33" s="296">
        <v>156.9</v>
      </c>
      <c r="BP33" s="211">
        <v>2213.4600000000005</v>
      </c>
    </row>
    <row r="34" spans="1:68" s="14" customFormat="1" ht="12.75">
      <c r="A34" s="64"/>
      <c r="B34" s="64"/>
      <c r="C34" s="64"/>
      <c r="D34" s="64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114"/>
      <c r="AT34" s="114"/>
      <c r="AU34" s="114"/>
      <c r="AV34" s="115"/>
      <c r="AW34" s="64"/>
      <c r="AX34" s="64"/>
      <c r="AY34" s="64"/>
      <c r="AZ34" s="64"/>
      <c r="BA34" s="64"/>
      <c r="BB34" s="64"/>
      <c r="BC34" s="64"/>
      <c r="BD34" s="116"/>
      <c r="BE34" s="116"/>
      <c r="BF34" s="116"/>
      <c r="BG34" s="64"/>
      <c r="BH34" s="64"/>
      <c r="BI34" s="64"/>
      <c r="BJ34" s="64"/>
      <c r="BK34" s="64"/>
      <c r="BL34" s="64"/>
      <c r="BM34" s="64"/>
      <c r="BN34" s="64"/>
      <c r="BO34" s="64"/>
      <c r="BP34" s="64"/>
    </row>
    <row r="35" spans="1:68" s="14" customFormat="1" ht="12.75">
      <c r="A35" s="64"/>
      <c r="B35" s="64"/>
      <c r="C35" s="64"/>
      <c r="D35" s="64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114"/>
      <c r="AT35" s="114"/>
      <c r="AU35" s="114"/>
      <c r="AV35" s="115"/>
      <c r="AW35" s="64"/>
      <c r="AX35" s="64"/>
      <c r="AY35" s="64"/>
      <c r="AZ35" s="64"/>
      <c r="BA35" s="64"/>
      <c r="BB35" s="64"/>
      <c r="BC35" s="64"/>
      <c r="BD35" s="116"/>
      <c r="BE35" s="116"/>
      <c r="BF35" s="116"/>
      <c r="BG35" s="64"/>
      <c r="BH35" s="64"/>
      <c r="BI35" s="64"/>
      <c r="BJ35" s="64"/>
      <c r="BK35" s="64"/>
      <c r="BL35" s="64"/>
      <c r="BM35" s="64"/>
      <c r="BN35" s="64"/>
      <c r="BO35" s="64"/>
      <c r="BP35" s="64"/>
    </row>
    <row r="36" spans="1:68" s="14" customFormat="1" ht="12.75">
      <c r="A36" s="64"/>
      <c r="B36" s="64"/>
      <c r="C36" s="64"/>
      <c r="D36" s="64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114"/>
      <c r="AT36" s="114"/>
      <c r="AU36" s="114"/>
      <c r="AV36" s="115"/>
      <c r="AW36" s="64"/>
      <c r="AX36" s="64"/>
      <c r="AY36" s="64"/>
      <c r="AZ36" s="64"/>
      <c r="BA36" s="64"/>
      <c r="BB36" s="64"/>
      <c r="BC36" s="64"/>
      <c r="BD36" s="116"/>
      <c r="BE36" s="116"/>
      <c r="BF36" s="116"/>
      <c r="BG36" s="64"/>
      <c r="BH36" s="64"/>
      <c r="BI36" s="64"/>
      <c r="BJ36" s="64"/>
      <c r="BK36" s="64"/>
      <c r="BL36" s="64"/>
      <c r="BM36" s="64"/>
      <c r="BN36" s="64"/>
      <c r="BO36" s="64"/>
      <c r="BP36" s="64"/>
    </row>
    <row r="37" spans="1:68" s="14" customFormat="1" ht="12.75">
      <c r="A37" s="64"/>
      <c r="B37" s="64"/>
      <c r="C37" s="64"/>
      <c r="D37" s="64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116"/>
      <c r="AW37" s="64"/>
      <c r="AX37" s="64"/>
      <c r="AY37" s="64"/>
      <c r="AZ37" s="64"/>
      <c r="BA37" s="64"/>
      <c r="BB37" s="64"/>
      <c r="BC37" s="64"/>
      <c r="BD37" s="116"/>
      <c r="BE37" s="116"/>
      <c r="BF37" s="116"/>
      <c r="BG37" s="64"/>
      <c r="BH37" s="64"/>
      <c r="BI37" s="64"/>
      <c r="BJ37" s="64"/>
      <c r="BK37" s="64"/>
      <c r="BL37" s="64"/>
      <c r="BM37" s="64"/>
      <c r="BN37" s="64"/>
      <c r="BO37" s="64"/>
      <c r="BP37" s="64"/>
    </row>
    <row r="38" spans="1:68" s="14" customFormat="1" ht="12.75">
      <c r="A38" s="64"/>
      <c r="B38" s="64"/>
      <c r="C38" s="64"/>
      <c r="D38" s="64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116"/>
      <c r="BE38" s="116"/>
      <c r="BF38" s="116"/>
      <c r="BG38" s="64"/>
      <c r="BH38" s="64"/>
      <c r="BI38" s="64"/>
      <c r="BJ38" s="64"/>
      <c r="BK38" s="64"/>
      <c r="BL38" s="64"/>
      <c r="BM38" s="64"/>
      <c r="BN38" s="64"/>
      <c r="BO38" s="64"/>
      <c r="BP38" s="64"/>
    </row>
    <row r="39" spans="1:68" s="14" customFormat="1" ht="12.75">
      <c r="A39" s="64"/>
      <c r="B39" s="64"/>
      <c r="C39" s="64"/>
      <c r="D39" s="64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</row>
    <row r="40" spans="1:68" s="14" customFormat="1" ht="12.75">
      <c r="A40" s="64"/>
      <c r="B40" s="64"/>
      <c r="C40" s="64"/>
      <c r="D40" s="64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</row>
    <row r="41" spans="1:68" s="14" customFormat="1" ht="12.75">
      <c r="A41" s="64"/>
      <c r="B41" s="64"/>
      <c r="C41" s="64"/>
      <c r="D41" s="64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</row>
    <row r="42" spans="1:68" s="14" customFormat="1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</row>
    <row r="43" spans="1:68" s="14" customFormat="1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</row>
    <row r="44" spans="1:68" s="14" customFormat="1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</row>
    <row r="45" spans="1:68" s="14" customFormat="1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</row>
    <row r="46" spans="1:68" s="14" customFormat="1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</row>
    <row r="47" spans="1:68" s="14" customFormat="1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</row>
    <row r="48" spans="1:68" s="14" customFormat="1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</row>
    <row r="49" spans="1:68" s="14" customFormat="1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</row>
    <row r="50" spans="1:68" s="14" customFormat="1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</row>
    <row r="51" spans="1:68" s="14" customFormat="1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</row>
    <row r="52" spans="1:68" s="14" customFormat="1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</row>
    <row r="53" spans="1:68" s="14" customFormat="1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</row>
    <row r="54" spans="1:68" s="14" customFormat="1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</row>
    <row r="55" spans="1:68" s="14" customFormat="1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</row>
    <row r="56" spans="1:68" s="14" customFormat="1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</row>
    <row r="57" spans="1:68" s="14" customFormat="1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</row>
    <row r="58" spans="1:68" s="14" customFormat="1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</row>
    <row r="59" spans="1:68" s="14" customFormat="1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</row>
    <row r="60" spans="1:68" s="14" customFormat="1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</row>
    <row r="61" spans="1:68" s="11" customFormat="1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</row>
    <row r="62" spans="1:68" s="11" customFormat="1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</row>
    <row r="63" spans="1:68" s="11" customFormat="1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</row>
    <row r="64" spans="1:68" s="11" customFormat="1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</row>
    <row r="65" spans="1:68" s="11" customFormat="1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</row>
    <row r="66" spans="1:68" s="11" customFormat="1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</row>
    <row r="67" spans="1:68" s="11" customFormat="1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</row>
    <row r="68" spans="1:68" s="11" customFormat="1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</row>
    <row r="69" spans="1:68" s="11" customFormat="1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</row>
    <row r="70" spans="1:68" s="11" customFormat="1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</row>
    <row r="71" spans="1:68" s="11" customFormat="1" ht="12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</row>
    <row r="72" spans="1:68" s="11" customFormat="1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</row>
    <row r="73" spans="1:68" s="11" customFormat="1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</row>
    <row r="74" spans="1:68" s="11" customFormat="1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</row>
    <row r="75" spans="1:68" s="11" customFormat="1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</row>
    <row r="76" spans="1:68" s="11" customFormat="1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</row>
    <row r="77" spans="1:68" s="11" customFormat="1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</row>
    <row r="78" spans="1:68" s="11" customFormat="1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</row>
    <row r="79" spans="1:68" s="11" customFormat="1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</row>
    <row r="80" spans="1:68" s="11" customFormat="1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</row>
    <row r="81" spans="1:68" s="11" customFormat="1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</row>
    <row r="82" spans="1:68" s="11" customFormat="1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</row>
    <row r="83" spans="1:68" s="11" customFormat="1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</row>
    <row r="84" spans="1:68" s="11" customFormat="1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</row>
    <row r="85" spans="1:68" s="11" customFormat="1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</row>
    <row r="86" spans="1:68" s="11" customFormat="1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</row>
    <row r="87" spans="1:68" s="11" customFormat="1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</row>
    <row r="88" spans="1:68" s="11" customFormat="1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</row>
    <row r="89" spans="1:68" s="11" customFormat="1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</row>
    <row r="90" spans="1:68" s="11" customFormat="1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</row>
    <row r="91" spans="1:68" s="11" customFormat="1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</row>
    <row r="92" spans="1:68" s="11" customFormat="1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</row>
    <row r="93" spans="1:68" s="11" customFormat="1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</row>
    <row r="94" spans="1:68" s="11" customFormat="1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</row>
    <row r="95" spans="1:68" s="11" customFormat="1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</row>
    <row r="96" spans="1:68" s="11" customFormat="1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</row>
    <row r="97" spans="1:68" s="11" customFormat="1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</row>
    <row r="98" spans="1:68" s="11" customFormat="1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</row>
    <row r="99" spans="1:68" s="11" customFormat="1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</row>
    <row r="100" spans="1:68" s="11" customFormat="1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</row>
    <row r="101" spans="1:68" s="11" customFormat="1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</row>
    <row r="102" spans="1:68" s="11" customFormat="1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</row>
    <row r="103" spans="1:68" s="11" customFormat="1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</row>
    <row r="104" spans="1:68" s="11" customFormat="1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</row>
    <row r="105" spans="1:68" s="11" customFormat="1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</row>
    <row r="106" spans="1:68" s="11" customFormat="1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</row>
    <row r="107" spans="1:68" s="11" customFormat="1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</row>
    <row r="108" spans="1:68" s="11" customFormat="1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</row>
    <row r="109" spans="1:68" s="11" customFormat="1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</row>
    <row r="110" spans="1:68" s="11" customFormat="1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</row>
    <row r="111" spans="1:68" s="11" customFormat="1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</row>
    <row r="112" spans="1:68" s="11" customFormat="1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</row>
    <row r="113" spans="1:68" s="11" customFormat="1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</row>
    <row r="114" spans="1:68" s="11" customFormat="1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</row>
    <row r="115" spans="1:68" s="11" customFormat="1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</row>
    <row r="116" spans="1:68" s="11" customFormat="1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</row>
    <row r="117" spans="1:68" s="11" customFormat="1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</row>
    <row r="118" spans="1:68" s="11" customFormat="1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</row>
    <row r="119" spans="1:68" s="11" customFormat="1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</row>
    <row r="120" spans="1:68" s="11" customFormat="1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</row>
    <row r="121" spans="1:68" s="11" customFormat="1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</row>
    <row r="122" spans="1:68" s="11" customFormat="1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</row>
    <row r="123" spans="1:68" s="11" customFormat="1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</row>
    <row r="124" spans="1:68" s="11" customFormat="1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</row>
    <row r="125" spans="1:68" s="11" customFormat="1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</row>
    <row r="126" spans="1:68" s="11" customFormat="1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</row>
    <row r="127" spans="1:68" s="11" customFormat="1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</row>
    <row r="128" spans="1:68" s="11" customFormat="1" ht="12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</row>
    <row r="129" spans="1:68" s="11" customFormat="1" ht="12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</row>
    <row r="130" spans="1:68" s="11" customFormat="1" ht="12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</row>
    <row r="131" spans="1:68" s="11" customFormat="1" ht="12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</row>
    <row r="132" spans="1:68" s="11" customFormat="1" ht="12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</row>
    <row r="133" spans="1:68" s="11" customFormat="1" ht="12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</row>
    <row r="134" spans="1:68" s="11" customFormat="1" ht="12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</row>
    <row r="135" spans="1:68" s="11" customFormat="1" ht="12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</row>
    <row r="136" spans="1:68" s="11" customFormat="1" ht="12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</row>
    <row r="137" spans="1:68" s="11" customFormat="1" ht="12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</row>
    <row r="138" spans="1:68" s="11" customFormat="1" ht="12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</row>
    <row r="139" spans="1:68" s="11" customFormat="1" ht="12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</row>
    <row r="140" spans="1:68" s="11" customFormat="1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</row>
    <row r="141" spans="1:68" s="11" customFormat="1" ht="12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</row>
    <row r="142" spans="1:68" s="11" customFormat="1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</row>
    <row r="143" spans="1:68" s="11" customFormat="1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</row>
    <row r="144" spans="1:68" s="11" customFormat="1" ht="12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</row>
  </sheetData>
  <sheetProtection/>
  <mergeCells count="75">
    <mergeCell ref="B1:X1"/>
    <mergeCell ref="B2:X2"/>
    <mergeCell ref="U3:X5"/>
    <mergeCell ref="K6:K7"/>
    <mergeCell ref="C6:C7"/>
    <mergeCell ref="B6:B7"/>
    <mergeCell ref="D6:E6"/>
    <mergeCell ref="F6:F7"/>
    <mergeCell ref="G6:G7"/>
    <mergeCell ref="H6:I6"/>
    <mergeCell ref="W6:X6"/>
    <mergeCell ref="Y6:Y7"/>
    <mergeCell ref="Y3:AB5"/>
    <mergeCell ref="Z6:Z7"/>
    <mergeCell ref="A3:A7"/>
    <mergeCell ref="B3:E5"/>
    <mergeCell ref="F3:I5"/>
    <mergeCell ref="J3:M5"/>
    <mergeCell ref="N3:Q5"/>
    <mergeCell ref="O6:O7"/>
    <mergeCell ref="P6:Q6"/>
    <mergeCell ref="U6:U7"/>
    <mergeCell ref="V6:V7"/>
    <mergeCell ref="J6:J7"/>
    <mergeCell ref="AS6:AT6"/>
    <mergeCell ref="L6:M6"/>
    <mergeCell ref="N6:N7"/>
    <mergeCell ref="AD6:AD7"/>
    <mergeCell ref="AE6:AF6"/>
    <mergeCell ref="AC6:AC7"/>
    <mergeCell ref="BE3:BG5"/>
    <mergeCell ref="AC3:AF3"/>
    <mergeCell ref="AG3:AJ5"/>
    <mergeCell ref="AO3:AR5"/>
    <mergeCell ref="AS3:AV5"/>
    <mergeCell ref="AW3:AZ5"/>
    <mergeCell ref="AK3:AN5"/>
    <mergeCell ref="AC4:AF5"/>
    <mergeCell ref="BA3:BD5"/>
    <mergeCell ref="AA6:AB6"/>
    <mergeCell ref="AY6:AZ6"/>
    <mergeCell ref="BA6:BA7"/>
    <mergeCell ref="AM6:AN6"/>
    <mergeCell ref="AO6:AO7"/>
    <mergeCell ref="AG6:AG7"/>
    <mergeCell ref="AH6:AH7"/>
    <mergeCell ref="AU6:AV6"/>
    <mergeCell ref="AI6:AJ6"/>
    <mergeCell ref="AX6:AX7"/>
    <mergeCell ref="AP6:AP7"/>
    <mergeCell ref="AQ6:AR6"/>
    <mergeCell ref="BB6:BB7"/>
    <mergeCell ref="BC6:BD6"/>
    <mergeCell ref="AK6:AK7"/>
    <mergeCell ref="AL6:AL7"/>
    <mergeCell ref="BM6:BM7"/>
    <mergeCell ref="BN6:BN7"/>
    <mergeCell ref="BJ6:BK6"/>
    <mergeCell ref="BB2:BD2"/>
    <mergeCell ref="BE6:BE7"/>
    <mergeCell ref="AW6:AW7"/>
    <mergeCell ref="BF6:BF7"/>
    <mergeCell ref="BG6:BG7"/>
    <mergeCell ref="BH6:BH7"/>
    <mergeCell ref="BI6:BI7"/>
    <mergeCell ref="R3:T5"/>
    <mergeCell ref="R6:R7"/>
    <mergeCell ref="S6:S7"/>
    <mergeCell ref="T6:T7"/>
    <mergeCell ref="BO6:BP6"/>
    <mergeCell ref="BN2:BP2"/>
    <mergeCell ref="BH3:BL4"/>
    <mergeCell ref="BH5:BK5"/>
    <mergeCell ref="BL6:BL7"/>
    <mergeCell ref="BM3:BP5"/>
  </mergeCells>
  <printOptions horizontalCentered="1" verticalCentered="1"/>
  <pageMargins left="0" right="0" top="0" bottom="0" header="0" footer="0"/>
  <pageSetup fitToHeight="2" horizontalDpi="600" verticalDpi="600" orientation="landscape" paperSize="9" scale="70" r:id="rId1"/>
  <colBreaks count="3" manualBreakCount="3">
    <brk id="20" max="33" man="1"/>
    <brk id="40" max="33" man="1"/>
    <brk id="5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penar.aa</cp:lastModifiedBy>
  <cp:lastPrinted>2019-02-20T08:42:26Z</cp:lastPrinted>
  <dcterms:created xsi:type="dcterms:W3CDTF">2017-11-17T08:56:41Z</dcterms:created>
  <dcterms:modified xsi:type="dcterms:W3CDTF">2019-03-15T12:54:32Z</dcterms:modified>
  <cp:category/>
  <cp:version/>
  <cp:contentType/>
  <cp:contentStatus/>
</cp:coreProperties>
</file>